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2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3.xml" ContentType="application/vnd.openxmlformats-officedocument.themeOverrid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4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5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pivotTables/pivotTable2.xml" ContentType="application/vnd.openxmlformats-officedocument.spreadsheetml.pivot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8.xml" ContentType="application/vnd.openxmlformats-officedocument.themeOverrid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wprod.sharepoint.com/sites/icecubeupgrade/PY4 Rebaseline Documents/Logistics/"/>
    </mc:Choice>
  </mc:AlternateContent>
  <xr:revisionPtr revIDLastSave="886" documentId="8_{E05F5A05-ED34-D44A-BC7C-8682C2C31BEF}" xr6:coauthVersionLast="47" xr6:coauthVersionMax="47" xr10:uidLastSave="{45BF4A05-9BB5-9743-B91C-6B28C4622B62}"/>
  <bookViews>
    <workbookView xWindow="1480" yWindow="520" windowWidth="26440" windowHeight="16520" xr2:uid="{9383CC07-D8B2-A54F-843E-F7B44205D8C7}"/>
  </bookViews>
  <sheets>
    <sheet name="ICU 2023-24" sheetId="12" r:id="rId1"/>
    <sheet name="M&amp;O 2023-24" sheetId="14" r:id="rId2"/>
    <sheet name="Fig 2023-24" sheetId="15" r:id="rId3"/>
    <sheet name="ICU 2024-25" sheetId="8" r:id="rId4"/>
    <sheet name="M&amp;O 2024-25" sheetId="9" r:id="rId5"/>
    <sheet name="Fig 2024-25" sheetId="10" r:id="rId6"/>
    <sheet name="ICU 2025-26" sheetId="1" r:id="rId7"/>
    <sheet name="M&amp;O 2025-26" sheetId="5" r:id="rId8"/>
    <sheet name="Fig 2025-26" sheetId="4" r:id="rId9"/>
    <sheet name="Holidays&amp;Labor" sheetId="11" r:id="rId10"/>
  </sheets>
  <definedNames>
    <definedName name="Holidays">'Holidays&amp;Labor'!$B$2:$D$4</definedName>
    <definedName name="hours_per_day">'Holidays&amp;Labor'!$C$7</definedName>
    <definedName name="institution" localSheetId="2">#REF!</definedName>
    <definedName name="institution" localSheetId="5">#REF!</definedName>
    <definedName name="institution" localSheetId="0">#REF!</definedName>
    <definedName name="institution" localSheetId="3">#REF!</definedName>
    <definedName name="institution" localSheetId="1">#REF!</definedName>
    <definedName name="institution" localSheetId="4">#REF!</definedName>
    <definedName name="Labor_Code">'Holidays&amp;Labor'!$A$10:$A$24</definedName>
    <definedName name="Labor_Code_Decoding">'Holidays&amp;Labor'!$B$10:$B$24</definedName>
    <definedName name="Labor_table">'Holidays&amp;Labor'!$A$10:$B$24</definedName>
    <definedName name="names" localSheetId="2">#REF!</definedName>
    <definedName name="names" localSheetId="5">#REF!</definedName>
    <definedName name="names" localSheetId="0">#REF!</definedName>
    <definedName name="names" localSheetId="3">#REF!</definedName>
    <definedName name="names" localSheetId="1">#REF!</definedName>
    <definedName name="names" localSheetId="4">#REF!</definedName>
  </definedNames>
  <calcPr calcId="191028" concurrentCalc="0"/>
  <pivotCaches>
    <pivotCache cacheId="0" r:id="rId11"/>
    <pivotCache cacheId="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7" i="12" l="1"/>
  <c r="T7" i="12"/>
  <c r="U7" i="12"/>
  <c r="V7" i="12"/>
  <c r="W7" i="12"/>
  <c r="X7" i="12"/>
  <c r="Y7" i="12"/>
  <c r="Z7" i="12"/>
  <c r="AA7" i="12"/>
  <c r="AB7" i="12"/>
  <c r="AC7" i="12"/>
  <c r="AD7" i="12"/>
  <c r="AE7" i="12"/>
  <c r="AF7" i="12"/>
  <c r="AG7" i="12"/>
  <c r="AH7" i="12"/>
  <c r="AI7" i="12"/>
  <c r="AJ7" i="12"/>
  <c r="AK7" i="12"/>
  <c r="AL7" i="12"/>
  <c r="AM7" i="12"/>
  <c r="AN7" i="12"/>
  <c r="AO7" i="12"/>
  <c r="AP7" i="12"/>
  <c r="AQ7" i="12"/>
  <c r="AR7" i="12"/>
  <c r="AS7" i="12"/>
  <c r="AT7" i="12"/>
  <c r="AU7" i="12"/>
  <c r="AV7" i="12"/>
  <c r="AW7" i="12"/>
  <c r="AX7" i="12"/>
  <c r="AY7" i="12"/>
  <c r="AZ7" i="12"/>
  <c r="BA7" i="12"/>
  <c r="BB7" i="12"/>
  <c r="BC7" i="12"/>
  <c r="BD7" i="12"/>
  <c r="BE7" i="12"/>
  <c r="BF7" i="12"/>
  <c r="BG7" i="12"/>
  <c r="BH7" i="12"/>
  <c r="BI7" i="12"/>
  <c r="BJ7" i="12"/>
  <c r="BK7" i="12"/>
  <c r="BL7" i="12"/>
  <c r="BM7" i="12"/>
  <c r="BN7" i="12"/>
  <c r="BO7" i="12"/>
  <c r="BP7" i="12"/>
  <c r="BQ7" i="12"/>
  <c r="BR7" i="12"/>
  <c r="BS7" i="12"/>
  <c r="BT7" i="12"/>
  <c r="BU7" i="12"/>
  <c r="BV7" i="12"/>
  <c r="BW7" i="12"/>
  <c r="BX7" i="12"/>
  <c r="BY7" i="12"/>
  <c r="BZ7" i="12"/>
  <c r="CA7" i="12"/>
  <c r="CB7" i="12"/>
  <c r="CC7" i="12"/>
  <c r="CD7" i="12"/>
  <c r="CE7" i="12"/>
  <c r="CF7" i="12"/>
  <c r="CG7" i="12"/>
  <c r="CH7" i="12"/>
  <c r="CI7" i="12"/>
  <c r="CJ7" i="12"/>
  <c r="CK7" i="12"/>
  <c r="CL7" i="12"/>
  <c r="CM7" i="12"/>
  <c r="CN7" i="12"/>
  <c r="CO7" i="12"/>
  <c r="CP7" i="12"/>
  <c r="CQ7" i="12"/>
  <c r="CR7" i="12"/>
  <c r="CS7" i="12"/>
  <c r="CT7" i="12"/>
  <c r="CU7" i="12"/>
  <c r="CV7" i="12"/>
  <c r="CW7" i="12"/>
  <c r="CX7" i="12"/>
  <c r="CY7" i="12"/>
  <c r="CZ7" i="12"/>
  <c r="S8" i="12"/>
  <c r="T8" i="12"/>
  <c r="U8" i="12"/>
  <c r="V8" i="12"/>
  <c r="W8" i="12"/>
  <c r="X8" i="12"/>
  <c r="Y8" i="12"/>
  <c r="Z8" i="12"/>
  <c r="AA8" i="12"/>
  <c r="AB8" i="12"/>
  <c r="AC8" i="12"/>
  <c r="AD8" i="12"/>
  <c r="AE8" i="12"/>
  <c r="AF8" i="12"/>
  <c r="AG8" i="12"/>
  <c r="AH8" i="12"/>
  <c r="AI8" i="12"/>
  <c r="AJ8" i="12"/>
  <c r="AK8" i="12"/>
  <c r="AL8" i="12"/>
  <c r="AM8" i="12"/>
  <c r="AN8" i="12"/>
  <c r="AO8" i="12"/>
  <c r="AP8" i="12"/>
  <c r="AQ8" i="12"/>
  <c r="AR8" i="12"/>
  <c r="AS8" i="12"/>
  <c r="AT8" i="12"/>
  <c r="AU8" i="12"/>
  <c r="AV8" i="12"/>
  <c r="AW8" i="12"/>
  <c r="AX8" i="12"/>
  <c r="AY8" i="12"/>
  <c r="AZ8" i="12"/>
  <c r="BA8" i="12"/>
  <c r="BB8" i="12"/>
  <c r="BC8" i="12"/>
  <c r="BD8" i="12"/>
  <c r="BE8" i="12"/>
  <c r="BF8" i="12"/>
  <c r="BG8" i="12"/>
  <c r="BH8" i="12"/>
  <c r="BI8" i="12"/>
  <c r="BJ8" i="12"/>
  <c r="BK8" i="12"/>
  <c r="BL8" i="12"/>
  <c r="BM8" i="12"/>
  <c r="BN8" i="12"/>
  <c r="BO8" i="12"/>
  <c r="BP8" i="12"/>
  <c r="BQ8" i="12"/>
  <c r="BR8" i="12"/>
  <c r="BS8" i="12"/>
  <c r="BT8" i="12"/>
  <c r="BU8" i="12"/>
  <c r="BV8" i="12"/>
  <c r="BW8" i="12"/>
  <c r="BX8" i="12"/>
  <c r="BY8" i="12"/>
  <c r="BZ8" i="12"/>
  <c r="CA8" i="12"/>
  <c r="CB8" i="12"/>
  <c r="CC8" i="12"/>
  <c r="CD8" i="12"/>
  <c r="CE8" i="12"/>
  <c r="CF8" i="12"/>
  <c r="CG8" i="12"/>
  <c r="CH8" i="12"/>
  <c r="CI8" i="12"/>
  <c r="CJ8" i="12"/>
  <c r="CK8" i="12"/>
  <c r="CL8" i="12"/>
  <c r="CM8" i="12"/>
  <c r="CN8" i="12"/>
  <c r="CO8" i="12"/>
  <c r="CP8" i="12"/>
  <c r="CQ8" i="12"/>
  <c r="CR8" i="12"/>
  <c r="CS8" i="12"/>
  <c r="CT8" i="12"/>
  <c r="CU8" i="12"/>
  <c r="CV8" i="12"/>
  <c r="CW8" i="12"/>
  <c r="CX8" i="12"/>
  <c r="CY8" i="12"/>
  <c r="CZ8" i="12"/>
  <c r="S9" i="12"/>
  <c r="T9" i="12"/>
  <c r="U9" i="12"/>
  <c r="V9" i="12"/>
  <c r="W9" i="12"/>
  <c r="X9" i="12"/>
  <c r="Y9" i="12"/>
  <c r="Z9" i="12"/>
  <c r="AA9" i="12"/>
  <c r="AB9" i="12"/>
  <c r="AC9" i="12"/>
  <c r="AD9" i="12"/>
  <c r="AE9" i="12"/>
  <c r="AF9" i="12"/>
  <c r="AG9" i="12"/>
  <c r="AH9" i="12"/>
  <c r="AI9" i="12"/>
  <c r="AJ9" i="12"/>
  <c r="AK9" i="12"/>
  <c r="AL9" i="12"/>
  <c r="AM9" i="12"/>
  <c r="AN9" i="12"/>
  <c r="AO9" i="12"/>
  <c r="AP9" i="12"/>
  <c r="AQ9" i="12"/>
  <c r="AR9" i="12"/>
  <c r="AS9" i="12"/>
  <c r="AT9" i="12"/>
  <c r="AU9" i="12"/>
  <c r="AV9" i="12"/>
  <c r="AW9" i="12"/>
  <c r="AX9" i="12"/>
  <c r="AY9" i="12"/>
  <c r="AZ9" i="12"/>
  <c r="BA9" i="12"/>
  <c r="BB9" i="12"/>
  <c r="BC9" i="12"/>
  <c r="BD9" i="12"/>
  <c r="BE9" i="12"/>
  <c r="BF9" i="12"/>
  <c r="BG9" i="12"/>
  <c r="BH9" i="12"/>
  <c r="BI9" i="12"/>
  <c r="BJ9" i="12"/>
  <c r="BK9" i="12"/>
  <c r="BL9" i="12"/>
  <c r="BM9" i="12"/>
  <c r="BN9" i="12"/>
  <c r="BO9" i="12"/>
  <c r="BP9" i="12"/>
  <c r="BQ9" i="12"/>
  <c r="BR9" i="12"/>
  <c r="BS9" i="12"/>
  <c r="BT9" i="12"/>
  <c r="BU9" i="12"/>
  <c r="BV9" i="12"/>
  <c r="BW9" i="12"/>
  <c r="BX9" i="12"/>
  <c r="BY9" i="12"/>
  <c r="BZ9" i="12"/>
  <c r="CA9" i="12"/>
  <c r="CB9" i="12"/>
  <c r="CC9" i="12"/>
  <c r="CD9" i="12"/>
  <c r="CE9" i="12"/>
  <c r="CF9" i="12"/>
  <c r="CG9" i="12"/>
  <c r="CH9" i="12"/>
  <c r="CI9" i="12"/>
  <c r="CJ9" i="12"/>
  <c r="CK9" i="12"/>
  <c r="CL9" i="12"/>
  <c r="CM9" i="12"/>
  <c r="CN9" i="12"/>
  <c r="CO9" i="12"/>
  <c r="CP9" i="12"/>
  <c r="CQ9" i="12"/>
  <c r="CR9" i="12"/>
  <c r="CS9" i="12"/>
  <c r="CT9" i="12"/>
  <c r="CU9" i="12"/>
  <c r="CV9" i="12"/>
  <c r="CW9" i="12"/>
  <c r="CX9" i="12"/>
  <c r="CY9" i="12"/>
  <c r="CZ9" i="12"/>
  <c r="S10" i="12"/>
  <c r="T10" i="12"/>
  <c r="U10" i="12"/>
  <c r="V10" i="12"/>
  <c r="W10" i="12"/>
  <c r="X10" i="12"/>
  <c r="Y10" i="12"/>
  <c r="Z10" i="12"/>
  <c r="AA10" i="12"/>
  <c r="AB10" i="12"/>
  <c r="AC10" i="12"/>
  <c r="AD10" i="12"/>
  <c r="AE10" i="12"/>
  <c r="AF10" i="12"/>
  <c r="AG10" i="12"/>
  <c r="AH10" i="12"/>
  <c r="AI10" i="12"/>
  <c r="AJ10" i="12"/>
  <c r="AK10" i="12"/>
  <c r="AL10" i="12"/>
  <c r="AM10" i="12"/>
  <c r="AN10" i="12"/>
  <c r="AO10" i="12"/>
  <c r="AP10" i="12"/>
  <c r="AQ10" i="12"/>
  <c r="AR10" i="12"/>
  <c r="AS10" i="12"/>
  <c r="AT10" i="12"/>
  <c r="AU10" i="12"/>
  <c r="AV10" i="12"/>
  <c r="AW10" i="12"/>
  <c r="AX10" i="12"/>
  <c r="AY10" i="12"/>
  <c r="AZ10" i="12"/>
  <c r="BA10" i="12"/>
  <c r="BB10" i="12"/>
  <c r="BC10" i="12"/>
  <c r="BD10" i="12"/>
  <c r="BE10" i="12"/>
  <c r="BF10" i="12"/>
  <c r="BG10" i="12"/>
  <c r="BH10" i="12"/>
  <c r="BI10" i="12"/>
  <c r="BJ10" i="12"/>
  <c r="BK10" i="12"/>
  <c r="BL10" i="12"/>
  <c r="BM10" i="12"/>
  <c r="BN10" i="12"/>
  <c r="BO10" i="12"/>
  <c r="BP10" i="12"/>
  <c r="BQ10" i="12"/>
  <c r="BR10" i="12"/>
  <c r="BS10" i="12"/>
  <c r="BT10" i="12"/>
  <c r="BU10" i="12"/>
  <c r="BV10" i="12"/>
  <c r="BW10" i="12"/>
  <c r="BX10" i="12"/>
  <c r="BY10" i="12"/>
  <c r="BZ10" i="12"/>
  <c r="CA10" i="12"/>
  <c r="CB10" i="12"/>
  <c r="CC10" i="12"/>
  <c r="CD10" i="12"/>
  <c r="CE10" i="12"/>
  <c r="CF10" i="12"/>
  <c r="CG10" i="12"/>
  <c r="CH10" i="12"/>
  <c r="CI10" i="12"/>
  <c r="CJ10" i="12"/>
  <c r="CK10" i="12"/>
  <c r="CL10" i="12"/>
  <c r="CM10" i="12"/>
  <c r="CN10" i="12"/>
  <c r="CO10" i="12"/>
  <c r="CP10" i="12"/>
  <c r="CQ10" i="12"/>
  <c r="CR10" i="12"/>
  <c r="CS10" i="12"/>
  <c r="CT10" i="12"/>
  <c r="CU10" i="12"/>
  <c r="CV10" i="12"/>
  <c r="CW10" i="12"/>
  <c r="CX10" i="12"/>
  <c r="CY10" i="12"/>
  <c r="CZ10" i="12"/>
  <c r="S11" i="12"/>
  <c r="T11" i="12"/>
  <c r="U11" i="12"/>
  <c r="V11" i="12"/>
  <c r="W11" i="12"/>
  <c r="X11" i="12"/>
  <c r="Y11" i="12"/>
  <c r="Z11" i="12"/>
  <c r="AA11" i="12"/>
  <c r="AB11" i="12"/>
  <c r="AC11" i="12"/>
  <c r="AD11" i="12"/>
  <c r="AE11" i="12"/>
  <c r="AF11" i="12"/>
  <c r="AG11" i="12"/>
  <c r="AH11" i="12"/>
  <c r="AI11" i="12"/>
  <c r="AJ11" i="12"/>
  <c r="AK11" i="12"/>
  <c r="AL11" i="12"/>
  <c r="AM11" i="12"/>
  <c r="AN11" i="12"/>
  <c r="AO11" i="12"/>
  <c r="AP11" i="12"/>
  <c r="AQ11" i="12"/>
  <c r="AR11" i="12"/>
  <c r="AS11" i="12"/>
  <c r="AT11" i="12"/>
  <c r="AU11" i="12"/>
  <c r="AV11" i="12"/>
  <c r="AW11" i="12"/>
  <c r="AX11" i="12"/>
  <c r="AY11" i="12"/>
  <c r="AZ11" i="12"/>
  <c r="BA11" i="12"/>
  <c r="BB11" i="12"/>
  <c r="BC11" i="12"/>
  <c r="BD11" i="12"/>
  <c r="BE11" i="12"/>
  <c r="BF11" i="12"/>
  <c r="BG11" i="12"/>
  <c r="BH11" i="12"/>
  <c r="BI11" i="12"/>
  <c r="BJ11" i="12"/>
  <c r="BK11" i="12"/>
  <c r="BL11" i="12"/>
  <c r="BM11" i="12"/>
  <c r="BN11" i="12"/>
  <c r="BO11" i="12"/>
  <c r="BP11" i="12"/>
  <c r="BQ11" i="12"/>
  <c r="BR11" i="12"/>
  <c r="BS11" i="12"/>
  <c r="BT11" i="12"/>
  <c r="BU11" i="12"/>
  <c r="BV11" i="12"/>
  <c r="BW11" i="12"/>
  <c r="BX11" i="12"/>
  <c r="BY11" i="12"/>
  <c r="BZ11" i="12"/>
  <c r="CA11" i="12"/>
  <c r="CB11" i="12"/>
  <c r="CC11" i="12"/>
  <c r="CD11" i="12"/>
  <c r="CE11" i="12"/>
  <c r="CF11" i="12"/>
  <c r="CG11" i="12"/>
  <c r="CH11" i="12"/>
  <c r="CI11" i="12"/>
  <c r="CJ11" i="12"/>
  <c r="CK11" i="12"/>
  <c r="CL11" i="12"/>
  <c r="CM11" i="12"/>
  <c r="CN11" i="12"/>
  <c r="CO11" i="12"/>
  <c r="CP11" i="12"/>
  <c r="CQ11" i="12"/>
  <c r="CR11" i="12"/>
  <c r="CS11" i="12"/>
  <c r="CT11" i="12"/>
  <c r="CU11" i="12"/>
  <c r="CV11" i="12"/>
  <c r="CW11" i="12"/>
  <c r="CX11" i="12"/>
  <c r="CY11" i="12"/>
  <c r="CZ11" i="12"/>
  <c r="S12" i="12"/>
  <c r="T12" i="12"/>
  <c r="U12" i="12"/>
  <c r="V12" i="12"/>
  <c r="W12" i="12"/>
  <c r="X12" i="12"/>
  <c r="Y12" i="12"/>
  <c r="Z12" i="12"/>
  <c r="AA12" i="12"/>
  <c r="AB12" i="12"/>
  <c r="AC12" i="12"/>
  <c r="AD12" i="12"/>
  <c r="AE12" i="12"/>
  <c r="AF12" i="12"/>
  <c r="AG12" i="12"/>
  <c r="AH12" i="12"/>
  <c r="AI12" i="12"/>
  <c r="AJ12" i="12"/>
  <c r="AK12" i="12"/>
  <c r="AL12" i="12"/>
  <c r="AM12" i="12"/>
  <c r="AN12" i="12"/>
  <c r="AO12" i="12"/>
  <c r="AP12" i="12"/>
  <c r="AQ12" i="12"/>
  <c r="AR12" i="12"/>
  <c r="AS12" i="12"/>
  <c r="AT12" i="12"/>
  <c r="AU12" i="12"/>
  <c r="AV12" i="12"/>
  <c r="AW12" i="12"/>
  <c r="AX12" i="12"/>
  <c r="AY12" i="12"/>
  <c r="AZ12" i="12"/>
  <c r="BA12" i="12"/>
  <c r="BB12" i="12"/>
  <c r="BC12" i="12"/>
  <c r="BD12" i="12"/>
  <c r="BE12" i="12"/>
  <c r="BF12" i="12"/>
  <c r="BG12" i="12"/>
  <c r="BH12" i="12"/>
  <c r="BI12" i="12"/>
  <c r="BJ12" i="12"/>
  <c r="BK12" i="12"/>
  <c r="BL12" i="12"/>
  <c r="BM12" i="12"/>
  <c r="BN12" i="12"/>
  <c r="BO12" i="12"/>
  <c r="BP12" i="12"/>
  <c r="BQ12" i="12"/>
  <c r="BR12" i="12"/>
  <c r="BS12" i="12"/>
  <c r="BT12" i="12"/>
  <c r="BU12" i="12"/>
  <c r="BV12" i="12"/>
  <c r="BW12" i="12"/>
  <c r="BX12" i="12"/>
  <c r="BY12" i="12"/>
  <c r="BZ12" i="12"/>
  <c r="CA12" i="12"/>
  <c r="CB12" i="12"/>
  <c r="CC12" i="12"/>
  <c r="CD12" i="12"/>
  <c r="CE12" i="12"/>
  <c r="CF12" i="12"/>
  <c r="CG12" i="12"/>
  <c r="CH12" i="12"/>
  <c r="CI12" i="12"/>
  <c r="CJ12" i="12"/>
  <c r="CK12" i="12"/>
  <c r="CL12" i="12"/>
  <c r="CM12" i="12"/>
  <c r="CN12" i="12"/>
  <c r="CO12" i="12"/>
  <c r="CP12" i="12"/>
  <c r="CQ12" i="12"/>
  <c r="CR12" i="12"/>
  <c r="CS12" i="12"/>
  <c r="CT12" i="12"/>
  <c r="CU12" i="12"/>
  <c r="CV12" i="12"/>
  <c r="CW12" i="12"/>
  <c r="CX12" i="12"/>
  <c r="CY12" i="12"/>
  <c r="CZ12" i="12"/>
  <c r="S13" i="12"/>
  <c r="T13" i="12"/>
  <c r="U13" i="12"/>
  <c r="V13" i="12"/>
  <c r="W13" i="12"/>
  <c r="X13" i="12"/>
  <c r="Y13" i="12"/>
  <c r="Z13" i="12"/>
  <c r="AA13" i="12"/>
  <c r="AB13" i="12"/>
  <c r="AC13" i="12"/>
  <c r="AD13" i="12"/>
  <c r="AE13" i="12"/>
  <c r="AF13" i="12"/>
  <c r="AG13" i="12"/>
  <c r="AH13" i="12"/>
  <c r="AI13" i="12"/>
  <c r="AJ13" i="12"/>
  <c r="AK13" i="12"/>
  <c r="AL13" i="12"/>
  <c r="AM13" i="12"/>
  <c r="AN13" i="12"/>
  <c r="AO13" i="12"/>
  <c r="AP13" i="12"/>
  <c r="AQ13" i="12"/>
  <c r="AR13" i="12"/>
  <c r="AS13" i="12"/>
  <c r="AT13" i="12"/>
  <c r="AU13" i="12"/>
  <c r="AV13" i="12"/>
  <c r="AW13" i="12"/>
  <c r="AX13" i="12"/>
  <c r="AY13" i="12"/>
  <c r="AZ13" i="12"/>
  <c r="BA13" i="12"/>
  <c r="BB13" i="12"/>
  <c r="BC13" i="12"/>
  <c r="BD13" i="12"/>
  <c r="BE13" i="12"/>
  <c r="BF13" i="12"/>
  <c r="BG13" i="12"/>
  <c r="BH13" i="12"/>
  <c r="BI13" i="12"/>
  <c r="BJ13" i="12"/>
  <c r="BK13" i="12"/>
  <c r="BL13" i="12"/>
  <c r="BM13" i="12"/>
  <c r="BN13" i="12"/>
  <c r="BO13" i="12"/>
  <c r="BP13" i="12"/>
  <c r="BQ13" i="12"/>
  <c r="BR13" i="12"/>
  <c r="BS13" i="12"/>
  <c r="BT13" i="12"/>
  <c r="BU13" i="12"/>
  <c r="BV13" i="12"/>
  <c r="BW13" i="12"/>
  <c r="BX13" i="12"/>
  <c r="BY13" i="12"/>
  <c r="BZ13" i="12"/>
  <c r="CA13" i="12"/>
  <c r="CB13" i="12"/>
  <c r="CC13" i="12"/>
  <c r="CD13" i="12"/>
  <c r="CE13" i="12"/>
  <c r="CF13" i="12"/>
  <c r="CG13" i="12"/>
  <c r="CH13" i="12"/>
  <c r="CI13" i="12"/>
  <c r="CJ13" i="12"/>
  <c r="CK13" i="12"/>
  <c r="CL13" i="12"/>
  <c r="CM13" i="12"/>
  <c r="CN13" i="12"/>
  <c r="CO13" i="12"/>
  <c r="CP13" i="12"/>
  <c r="CQ13" i="12"/>
  <c r="CR13" i="12"/>
  <c r="CS13" i="12"/>
  <c r="CT13" i="12"/>
  <c r="CU13" i="12"/>
  <c r="CV13" i="12"/>
  <c r="CW13" i="12"/>
  <c r="CX13" i="12"/>
  <c r="CY13" i="12"/>
  <c r="CZ13" i="12"/>
  <c r="S14" i="12"/>
  <c r="T14" i="12"/>
  <c r="U14" i="12"/>
  <c r="V14" i="12"/>
  <c r="W14" i="12"/>
  <c r="X14" i="12"/>
  <c r="Y14" i="12"/>
  <c r="Z14" i="12"/>
  <c r="AA14" i="12"/>
  <c r="AB14" i="12"/>
  <c r="AC14" i="12"/>
  <c r="AD14" i="12"/>
  <c r="AE14" i="12"/>
  <c r="AF14" i="12"/>
  <c r="AG14" i="12"/>
  <c r="AH14" i="12"/>
  <c r="AI14" i="12"/>
  <c r="AJ14" i="12"/>
  <c r="AK14" i="12"/>
  <c r="AL14" i="12"/>
  <c r="AM14" i="12"/>
  <c r="AN14" i="12"/>
  <c r="AO14" i="12"/>
  <c r="AP14" i="12"/>
  <c r="AQ14" i="12"/>
  <c r="AR14" i="12"/>
  <c r="AS14" i="12"/>
  <c r="AT14" i="12"/>
  <c r="AU14" i="12"/>
  <c r="AV14" i="12"/>
  <c r="AW14" i="12"/>
  <c r="AX14" i="12"/>
  <c r="AY14" i="12"/>
  <c r="AZ14" i="12"/>
  <c r="BA14" i="12"/>
  <c r="BB14" i="12"/>
  <c r="BC14" i="12"/>
  <c r="BD14" i="12"/>
  <c r="BE14" i="12"/>
  <c r="BF14" i="12"/>
  <c r="BG14" i="12"/>
  <c r="BH14" i="12"/>
  <c r="BI14" i="12"/>
  <c r="BJ14" i="12"/>
  <c r="BK14" i="12"/>
  <c r="BL14" i="12"/>
  <c r="BM14" i="12"/>
  <c r="BN14" i="12"/>
  <c r="BO14" i="12"/>
  <c r="BP14" i="12"/>
  <c r="BQ14" i="12"/>
  <c r="BR14" i="12"/>
  <c r="BS14" i="12"/>
  <c r="BT14" i="12"/>
  <c r="BU14" i="12"/>
  <c r="BV14" i="12"/>
  <c r="BW14" i="12"/>
  <c r="BX14" i="12"/>
  <c r="BY14" i="12"/>
  <c r="BZ14" i="12"/>
  <c r="CA14" i="12"/>
  <c r="CB14" i="12"/>
  <c r="CC14" i="12"/>
  <c r="CD14" i="12"/>
  <c r="CE14" i="12"/>
  <c r="CF14" i="12"/>
  <c r="CG14" i="12"/>
  <c r="CH14" i="12"/>
  <c r="CI14" i="12"/>
  <c r="CJ14" i="12"/>
  <c r="CK14" i="12"/>
  <c r="CL14" i="12"/>
  <c r="CM14" i="12"/>
  <c r="CN14" i="12"/>
  <c r="CO14" i="12"/>
  <c r="CP14" i="12"/>
  <c r="CQ14" i="12"/>
  <c r="CR14" i="12"/>
  <c r="CS14" i="12"/>
  <c r="CT14" i="12"/>
  <c r="CU14" i="12"/>
  <c r="CV14" i="12"/>
  <c r="CW14" i="12"/>
  <c r="CX14" i="12"/>
  <c r="CY14" i="12"/>
  <c r="CZ14" i="12"/>
  <c r="S15" i="12"/>
  <c r="T15" i="12"/>
  <c r="U15" i="12"/>
  <c r="V15" i="12"/>
  <c r="W15" i="12"/>
  <c r="X15" i="12"/>
  <c r="Y15" i="12"/>
  <c r="Z15" i="12"/>
  <c r="AA15" i="12"/>
  <c r="AB15" i="12"/>
  <c r="AC15" i="12"/>
  <c r="AD15" i="12"/>
  <c r="AE15" i="12"/>
  <c r="AF15" i="12"/>
  <c r="AG15" i="12"/>
  <c r="AH15" i="12"/>
  <c r="AI15" i="12"/>
  <c r="AJ15" i="12"/>
  <c r="AK15" i="12"/>
  <c r="AL15" i="12"/>
  <c r="AM15" i="12"/>
  <c r="AN15" i="12"/>
  <c r="AO15" i="12"/>
  <c r="AP15" i="12"/>
  <c r="AQ15" i="12"/>
  <c r="AR15" i="12"/>
  <c r="AS15" i="12"/>
  <c r="AT15" i="12"/>
  <c r="AU15" i="12"/>
  <c r="AV15" i="12"/>
  <c r="AW15" i="12"/>
  <c r="AX15" i="12"/>
  <c r="AY15" i="12"/>
  <c r="AZ15" i="12"/>
  <c r="BA15" i="12"/>
  <c r="BB15" i="12"/>
  <c r="BC15" i="12"/>
  <c r="BD15" i="12"/>
  <c r="BE15" i="12"/>
  <c r="BF15" i="12"/>
  <c r="BG15" i="12"/>
  <c r="BH15" i="12"/>
  <c r="BI15" i="12"/>
  <c r="BJ15" i="12"/>
  <c r="BK15" i="12"/>
  <c r="BL15" i="12"/>
  <c r="BM15" i="12"/>
  <c r="BN15" i="12"/>
  <c r="BO15" i="12"/>
  <c r="BP15" i="12"/>
  <c r="BQ15" i="12"/>
  <c r="BR15" i="12"/>
  <c r="BS15" i="12"/>
  <c r="BT15" i="12"/>
  <c r="BU15" i="12"/>
  <c r="BV15" i="12"/>
  <c r="BW15" i="12"/>
  <c r="BX15" i="12"/>
  <c r="BY15" i="12"/>
  <c r="BZ15" i="12"/>
  <c r="CA15" i="12"/>
  <c r="CB15" i="12"/>
  <c r="CC15" i="12"/>
  <c r="CD15" i="12"/>
  <c r="CE15" i="12"/>
  <c r="CF15" i="12"/>
  <c r="CG15" i="12"/>
  <c r="CH15" i="12"/>
  <c r="CI15" i="12"/>
  <c r="CJ15" i="12"/>
  <c r="CK15" i="12"/>
  <c r="CL15" i="12"/>
  <c r="CM15" i="12"/>
  <c r="CN15" i="12"/>
  <c r="CO15" i="12"/>
  <c r="CP15" i="12"/>
  <c r="CQ15" i="12"/>
  <c r="CR15" i="12"/>
  <c r="CS15" i="12"/>
  <c r="CT15" i="12"/>
  <c r="CU15" i="12"/>
  <c r="CV15" i="12"/>
  <c r="CW15" i="12"/>
  <c r="CX15" i="12"/>
  <c r="CY15" i="12"/>
  <c r="CZ15" i="12"/>
  <c r="S16" i="12"/>
  <c r="T16" i="12"/>
  <c r="U16" i="12"/>
  <c r="V16" i="12"/>
  <c r="W16" i="12"/>
  <c r="X16" i="12"/>
  <c r="Y16" i="12"/>
  <c r="Z16" i="12"/>
  <c r="AA16" i="12"/>
  <c r="AB16" i="12"/>
  <c r="AC16" i="12"/>
  <c r="AD16" i="12"/>
  <c r="AE16" i="12"/>
  <c r="AF16" i="12"/>
  <c r="AG16" i="12"/>
  <c r="AH16" i="12"/>
  <c r="AI16" i="12"/>
  <c r="AJ16" i="12"/>
  <c r="AK16" i="12"/>
  <c r="AL16" i="12"/>
  <c r="AM16" i="12"/>
  <c r="AN16" i="12"/>
  <c r="AO16" i="12"/>
  <c r="AP16" i="12"/>
  <c r="AQ16" i="12"/>
  <c r="AR16" i="12"/>
  <c r="AS16" i="12"/>
  <c r="AT16" i="12"/>
  <c r="AU16" i="12"/>
  <c r="AV16" i="12"/>
  <c r="AW16" i="12"/>
  <c r="AX16" i="12"/>
  <c r="AY16" i="12"/>
  <c r="AZ16" i="12"/>
  <c r="BA16" i="12"/>
  <c r="BB16" i="12"/>
  <c r="BC16" i="12"/>
  <c r="BD16" i="12"/>
  <c r="BE16" i="12"/>
  <c r="BF16" i="12"/>
  <c r="BG16" i="12"/>
  <c r="BH16" i="12"/>
  <c r="BI16" i="12"/>
  <c r="BJ16" i="12"/>
  <c r="BK16" i="12"/>
  <c r="BL16" i="12"/>
  <c r="BM16" i="12"/>
  <c r="BN16" i="12"/>
  <c r="BO16" i="12"/>
  <c r="BP16" i="12"/>
  <c r="BQ16" i="12"/>
  <c r="BR16" i="12"/>
  <c r="BS16" i="12"/>
  <c r="BT16" i="12"/>
  <c r="BU16" i="12"/>
  <c r="BV16" i="12"/>
  <c r="BW16" i="12"/>
  <c r="BX16" i="12"/>
  <c r="BY16" i="12"/>
  <c r="BZ16" i="12"/>
  <c r="CA16" i="12"/>
  <c r="CB16" i="12"/>
  <c r="CC16" i="12"/>
  <c r="CD16" i="12"/>
  <c r="CE16" i="12"/>
  <c r="CF16" i="12"/>
  <c r="CG16" i="12"/>
  <c r="CH16" i="12"/>
  <c r="CI16" i="12"/>
  <c r="CJ16" i="12"/>
  <c r="CK16" i="12"/>
  <c r="CL16" i="12"/>
  <c r="CM16" i="12"/>
  <c r="CN16" i="12"/>
  <c r="CO16" i="12"/>
  <c r="CP16" i="12"/>
  <c r="CQ16" i="12"/>
  <c r="CR16" i="12"/>
  <c r="CS16" i="12"/>
  <c r="CT16" i="12"/>
  <c r="CU16" i="12"/>
  <c r="CV16" i="12"/>
  <c r="CW16" i="12"/>
  <c r="CX16" i="12"/>
  <c r="CY16" i="12"/>
  <c r="CZ16" i="12"/>
  <c r="S17" i="12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AF17" i="12"/>
  <c r="AG17" i="12"/>
  <c r="AH17" i="12"/>
  <c r="AI17" i="12"/>
  <c r="AJ17" i="12"/>
  <c r="AK17" i="12"/>
  <c r="AL17" i="12"/>
  <c r="AM17" i="12"/>
  <c r="AN17" i="12"/>
  <c r="AO17" i="12"/>
  <c r="AP17" i="12"/>
  <c r="AQ17" i="12"/>
  <c r="AR17" i="12"/>
  <c r="AS17" i="12"/>
  <c r="AT17" i="12"/>
  <c r="AU17" i="12"/>
  <c r="AV17" i="12"/>
  <c r="AW17" i="12"/>
  <c r="AX17" i="12"/>
  <c r="AY17" i="12"/>
  <c r="AZ17" i="12"/>
  <c r="BA17" i="12"/>
  <c r="BB17" i="12"/>
  <c r="BC17" i="12"/>
  <c r="BD17" i="12"/>
  <c r="BE17" i="12"/>
  <c r="BF17" i="12"/>
  <c r="BG17" i="12"/>
  <c r="BH17" i="12"/>
  <c r="BI17" i="12"/>
  <c r="BJ17" i="12"/>
  <c r="BK17" i="12"/>
  <c r="BL17" i="12"/>
  <c r="BM17" i="12"/>
  <c r="BN17" i="12"/>
  <c r="BO17" i="12"/>
  <c r="BP17" i="12"/>
  <c r="BQ17" i="12"/>
  <c r="BR17" i="12"/>
  <c r="BS17" i="12"/>
  <c r="BT17" i="12"/>
  <c r="BU17" i="12"/>
  <c r="BV17" i="12"/>
  <c r="BW17" i="12"/>
  <c r="BX17" i="12"/>
  <c r="BY17" i="12"/>
  <c r="BZ17" i="12"/>
  <c r="CA17" i="12"/>
  <c r="CB17" i="12"/>
  <c r="CC17" i="12"/>
  <c r="CD17" i="12"/>
  <c r="CE17" i="12"/>
  <c r="CF17" i="12"/>
  <c r="CG17" i="12"/>
  <c r="CH17" i="12"/>
  <c r="CI17" i="12"/>
  <c r="CJ17" i="12"/>
  <c r="CK17" i="12"/>
  <c r="CL17" i="12"/>
  <c r="CM17" i="12"/>
  <c r="CN17" i="12"/>
  <c r="CO17" i="12"/>
  <c r="CP17" i="12"/>
  <c r="CQ17" i="12"/>
  <c r="CR17" i="12"/>
  <c r="CS17" i="12"/>
  <c r="CT17" i="12"/>
  <c r="CU17" i="12"/>
  <c r="CV17" i="12"/>
  <c r="CW17" i="12"/>
  <c r="CX17" i="12"/>
  <c r="CY17" i="12"/>
  <c r="CZ17" i="12"/>
  <c r="S18" i="12"/>
  <c r="T18" i="12"/>
  <c r="U18" i="12"/>
  <c r="V18" i="12"/>
  <c r="W18" i="12"/>
  <c r="X18" i="12"/>
  <c r="Y18" i="12"/>
  <c r="Z18" i="12"/>
  <c r="AA18" i="12"/>
  <c r="AB18" i="12"/>
  <c r="AC18" i="12"/>
  <c r="AD18" i="12"/>
  <c r="AE18" i="12"/>
  <c r="AF18" i="12"/>
  <c r="AG18" i="12"/>
  <c r="AH18" i="12"/>
  <c r="AI18" i="12"/>
  <c r="AJ18" i="12"/>
  <c r="AK18" i="12"/>
  <c r="AL18" i="12"/>
  <c r="AM18" i="12"/>
  <c r="AN18" i="12"/>
  <c r="AO18" i="12"/>
  <c r="AP18" i="12"/>
  <c r="AQ18" i="12"/>
  <c r="AR18" i="12"/>
  <c r="AS18" i="12"/>
  <c r="AT18" i="12"/>
  <c r="AU18" i="12"/>
  <c r="AV18" i="12"/>
  <c r="AW18" i="12"/>
  <c r="AX18" i="12"/>
  <c r="AY18" i="12"/>
  <c r="AZ18" i="12"/>
  <c r="BA18" i="12"/>
  <c r="BB18" i="12"/>
  <c r="BC18" i="12"/>
  <c r="BD18" i="12"/>
  <c r="BE18" i="12"/>
  <c r="BF18" i="12"/>
  <c r="BG18" i="12"/>
  <c r="BH18" i="12"/>
  <c r="BI18" i="12"/>
  <c r="BJ18" i="12"/>
  <c r="BK18" i="12"/>
  <c r="BL18" i="12"/>
  <c r="BM18" i="12"/>
  <c r="BN18" i="12"/>
  <c r="BO18" i="12"/>
  <c r="BP18" i="12"/>
  <c r="BQ18" i="12"/>
  <c r="BR18" i="12"/>
  <c r="BS18" i="12"/>
  <c r="BT18" i="12"/>
  <c r="BU18" i="12"/>
  <c r="BV18" i="12"/>
  <c r="BW18" i="12"/>
  <c r="BX18" i="12"/>
  <c r="BY18" i="12"/>
  <c r="BZ18" i="12"/>
  <c r="CA18" i="12"/>
  <c r="CB18" i="12"/>
  <c r="CC18" i="12"/>
  <c r="CD18" i="12"/>
  <c r="CE18" i="12"/>
  <c r="CF18" i="12"/>
  <c r="CG18" i="12"/>
  <c r="CH18" i="12"/>
  <c r="CI18" i="12"/>
  <c r="CJ18" i="12"/>
  <c r="CK18" i="12"/>
  <c r="CL18" i="12"/>
  <c r="CM18" i="12"/>
  <c r="CN18" i="12"/>
  <c r="CO18" i="12"/>
  <c r="CP18" i="12"/>
  <c r="CQ18" i="12"/>
  <c r="CR18" i="12"/>
  <c r="CS18" i="12"/>
  <c r="CT18" i="12"/>
  <c r="CU18" i="12"/>
  <c r="CV18" i="12"/>
  <c r="CW18" i="12"/>
  <c r="CX18" i="12"/>
  <c r="CY18" i="12"/>
  <c r="CZ18" i="12"/>
  <c r="S19" i="12"/>
  <c r="T19" i="12"/>
  <c r="U19" i="12"/>
  <c r="V19" i="12"/>
  <c r="W19" i="12"/>
  <c r="X19" i="12"/>
  <c r="Y19" i="12"/>
  <c r="Z19" i="12"/>
  <c r="AA19" i="12"/>
  <c r="AB19" i="12"/>
  <c r="AC19" i="12"/>
  <c r="AD19" i="12"/>
  <c r="AE19" i="12"/>
  <c r="AF19" i="12"/>
  <c r="AG19" i="12"/>
  <c r="AH19" i="12"/>
  <c r="AI19" i="12"/>
  <c r="AJ19" i="12"/>
  <c r="AK19" i="12"/>
  <c r="AL19" i="12"/>
  <c r="AM19" i="12"/>
  <c r="AN19" i="12"/>
  <c r="AO19" i="12"/>
  <c r="AP19" i="12"/>
  <c r="AQ19" i="12"/>
  <c r="AR19" i="12"/>
  <c r="AS19" i="12"/>
  <c r="AT19" i="12"/>
  <c r="AU19" i="12"/>
  <c r="AV19" i="12"/>
  <c r="AW19" i="12"/>
  <c r="AX19" i="12"/>
  <c r="AY19" i="12"/>
  <c r="AZ19" i="12"/>
  <c r="BA19" i="12"/>
  <c r="BB19" i="12"/>
  <c r="BC19" i="12"/>
  <c r="BD19" i="12"/>
  <c r="BE19" i="12"/>
  <c r="BF19" i="12"/>
  <c r="BG19" i="12"/>
  <c r="BH19" i="12"/>
  <c r="BI19" i="12"/>
  <c r="BJ19" i="12"/>
  <c r="BK19" i="12"/>
  <c r="BL19" i="12"/>
  <c r="BM19" i="12"/>
  <c r="BN19" i="12"/>
  <c r="BO19" i="12"/>
  <c r="BP19" i="12"/>
  <c r="BQ19" i="12"/>
  <c r="BR19" i="12"/>
  <c r="BS19" i="12"/>
  <c r="BT19" i="12"/>
  <c r="BU19" i="12"/>
  <c r="BV19" i="12"/>
  <c r="BW19" i="12"/>
  <c r="BX19" i="12"/>
  <c r="BY19" i="12"/>
  <c r="BZ19" i="12"/>
  <c r="CA19" i="12"/>
  <c r="CB19" i="12"/>
  <c r="CC19" i="12"/>
  <c r="CD19" i="12"/>
  <c r="CE19" i="12"/>
  <c r="CF19" i="12"/>
  <c r="CG19" i="12"/>
  <c r="CH19" i="12"/>
  <c r="CI19" i="12"/>
  <c r="CJ19" i="12"/>
  <c r="CK19" i="12"/>
  <c r="CL19" i="12"/>
  <c r="CM19" i="12"/>
  <c r="CN19" i="12"/>
  <c r="CO19" i="12"/>
  <c r="CP19" i="12"/>
  <c r="CQ19" i="12"/>
  <c r="CR19" i="12"/>
  <c r="CS19" i="12"/>
  <c r="CT19" i="12"/>
  <c r="CU19" i="12"/>
  <c r="CV19" i="12"/>
  <c r="CW19" i="12"/>
  <c r="CX19" i="12"/>
  <c r="CY19" i="12"/>
  <c r="CZ19" i="12"/>
  <c r="S20" i="12"/>
  <c r="T20" i="12"/>
  <c r="U20" i="12"/>
  <c r="V20" i="12"/>
  <c r="W20" i="12"/>
  <c r="X20" i="12"/>
  <c r="Y20" i="12"/>
  <c r="Z20" i="12"/>
  <c r="AA20" i="12"/>
  <c r="AB20" i="12"/>
  <c r="AC20" i="12"/>
  <c r="AD20" i="12"/>
  <c r="AE20" i="12"/>
  <c r="AF20" i="12"/>
  <c r="AG20" i="12"/>
  <c r="AH20" i="12"/>
  <c r="AI20" i="12"/>
  <c r="AJ20" i="12"/>
  <c r="AK20" i="12"/>
  <c r="AL20" i="12"/>
  <c r="AM20" i="12"/>
  <c r="AN20" i="12"/>
  <c r="AO20" i="12"/>
  <c r="AP20" i="12"/>
  <c r="AQ20" i="12"/>
  <c r="AR20" i="12"/>
  <c r="AS20" i="12"/>
  <c r="AT20" i="12"/>
  <c r="AU20" i="12"/>
  <c r="AV20" i="12"/>
  <c r="AW20" i="12"/>
  <c r="AX20" i="12"/>
  <c r="AY20" i="12"/>
  <c r="AZ20" i="12"/>
  <c r="BA20" i="12"/>
  <c r="BB20" i="12"/>
  <c r="BC20" i="12"/>
  <c r="BD20" i="12"/>
  <c r="BE20" i="12"/>
  <c r="BF20" i="12"/>
  <c r="BG20" i="12"/>
  <c r="BH20" i="12"/>
  <c r="BI20" i="12"/>
  <c r="BJ20" i="12"/>
  <c r="BK20" i="12"/>
  <c r="BL20" i="12"/>
  <c r="BM20" i="12"/>
  <c r="BN20" i="12"/>
  <c r="BO20" i="12"/>
  <c r="BP20" i="12"/>
  <c r="BQ20" i="12"/>
  <c r="BR20" i="12"/>
  <c r="BS20" i="12"/>
  <c r="BT20" i="12"/>
  <c r="BU20" i="12"/>
  <c r="BV20" i="12"/>
  <c r="BW20" i="12"/>
  <c r="BX20" i="12"/>
  <c r="BY20" i="12"/>
  <c r="BZ20" i="12"/>
  <c r="CA20" i="12"/>
  <c r="CB20" i="12"/>
  <c r="CC20" i="12"/>
  <c r="CD20" i="12"/>
  <c r="CE20" i="12"/>
  <c r="CF20" i="12"/>
  <c r="CG20" i="12"/>
  <c r="CH20" i="12"/>
  <c r="CI20" i="12"/>
  <c r="CJ20" i="12"/>
  <c r="CK20" i="12"/>
  <c r="CL20" i="12"/>
  <c r="CM20" i="12"/>
  <c r="CN20" i="12"/>
  <c r="CO20" i="12"/>
  <c r="CP20" i="12"/>
  <c r="CQ20" i="12"/>
  <c r="CR20" i="12"/>
  <c r="CS20" i="12"/>
  <c r="CT20" i="12"/>
  <c r="CU20" i="12"/>
  <c r="CV20" i="12"/>
  <c r="CW20" i="12"/>
  <c r="CX20" i="12"/>
  <c r="CY20" i="12"/>
  <c r="CZ20" i="12"/>
  <c r="S21" i="12"/>
  <c r="T21" i="12"/>
  <c r="U21" i="12"/>
  <c r="V21" i="12"/>
  <c r="W21" i="12"/>
  <c r="X21" i="12"/>
  <c r="Y21" i="12"/>
  <c r="Z21" i="12"/>
  <c r="AA21" i="12"/>
  <c r="AB21" i="12"/>
  <c r="AC21" i="12"/>
  <c r="AD21" i="12"/>
  <c r="AE21" i="12"/>
  <c r="AF21" i="12"/>
  <c r="AG21" i="12"/>
  <c r="AH21" i="12"/>
  <c r="AI21" i="12"/>
  <c r="AJ21" i="12"/>
  <c r="AK21" i="12"/>
  <c r="AL21" i="12"/>
  <c r="AM21" i="12"/>
  <c r="AN21" i="12"/>
  <c r="AO21" i="12"/>
  <c r="AP21" i="12"/>
  <c r="AQ21" i="12"/>
  <c r="AR21" i="12"/>
  <c r="AS21" i="12"/>
  <c r="AT21" i="12"/>
  <c r="AU21" i="12"/>
  <c r="AV21" i="12"/>
  <c r="AW21" i="12"/>
  <c r="AX21" i="12"/>
  <c r="AY21" i="12"/>
  <c r="AZ21" i="12"/>
  <c r="BA21" i="12"/>
  <c r="BB21" i="12"/>
  <c r="BC21" i="12"/>
  <c r="BD21" i="12"/>
  <c r="BE21" i="12"/>
  <c r="BF21" i="12"/>
  <c r="BG21" i="12"/>
  <c r="BH21" i="12"/>
  <c r="BI21" i="12"/>
  <c r="BJ21" i="12"/>
  <c r="BK21" i="12"/>
  <c r="BL21" i="12"/>
  <c r="BM21" i="12"/>
  <c r="BN21" i="12"/>
  <c r="BO21" i="12"/>
  <c r="BP21" i="12"/>
  <c r="BQ21" i="12"/>
  <c r="BR21" i="12"/>
  <c r="BS21" i="12"/>
  <c r="BT21" i="12"/>
  <c r="BU21" i="12"/>
  <c r="BV21" i="12"/>
  <c r="BW21" i="12"/>
  <c r="BX21" i="12"/>
  <c r="BY21" i="12"/>
  <c r="BZ21" i="12"/>
  <c r="CA21" i="12"/>
  <c r="CB21" i="12"/>
  <c r="CC21" i="12"/>
  <c r="CD21" i="12"/>
  <c r="CE21" i="12"/>
  <c r="CF21" i="12"/>
  <c r="CG21" i="12"/>
  <c r="CH21" i="12"/>
  <c r="CI21" i="12"/>
  <c r="CJ21" i="12"/>
  <c r="CK21" i="12"/>
  <c r="CL21" i="12"/>
  <c r="CM21" i="12"/>
  <c r="CN21" i="12"/>
  <c r="CO21" i="12"/>
  <c r="CP21" i="12"/>
  <c r="CQ21" i="12"/>
  <c r="CR21" i="12"/>
  <c r="CS21" i="12"/>
  <c r="CT21" i="12"/>
  <c r="CU21" i="12"/>
  <c r="CV21" i="12"/>
  <c r="CW21" i="12"/>
  <c r="CX21" i="12"/>
  <c r="CY21" i="12"/>
  <c r="CZ21" i="12"/>
  <c r="S22" i="12"/>
  <c r="T22" i="12"/>
  <c r="U22" i="12"/>
  <c r="V22" i="12"/>
  <c r="W22" i="12"/>
  <c r="X22" i="12"/>
  <c r="Y22" i="12"/>
  <c r="Z22" i="12"/>
  <c r="AA22" i="12"/>
  <c r="AB22" i="12"/>
  <c r="AC22" i="12"/>
  <c r="AD22" i="12"/>
  <c r="AE22" i="12"/>
  <c r="AF22" i="12"/>
  <c r="AG22" i="12"/>
  <c r="AH22" i="12"/>
  <c r="AI22" i="12"/>
  <c r="AJ22" i="12"/>
  <c r="AK22" i="12"/>
  <c r="AL22" i="12"/>
  <c r="AM22" i="12"/>
  <c r="AN22" i="12"/>
  <c r="AO22" i="12"/>
  <c r="AP22" i="12"/>
  <c r="AQ22" i="12"/>
  <c r="AR22" i="12"/>
  <c r="AS22" i="12"/>
  <c r="AT22" i="12"/>
  <c r="AU22" i="12"/>
  <c r="AV22" i="12"/>
  <c r="AW22" i="12"/>
  <c r="AX22" i="12"/>
  <c r="AY22" i="12"/>
  <c r="AZ22" i="12"/>
  <c r="BA22" i="12"/>
  <c r="BB22" i="12"/>
  <c r="BC22" i="12"/>
  <c r="BD22" i="12"/>
  <c r="BE22" i="12"/>
  <c r="BF22" i="12"/>
  <c r="BG22" i="12"/>
  <c r="BH22" i="12"/>
  <c r="BI22" i="12"/>
  <c r="BJ22" i="12"/>
  <c r="BK22" i="12"/>
  <c r="BL22" i="12"/>
  <c r="BM22" i="12"/>
  <c r="BN22" i="12"/>
  <c r="BO22" i="12"/>
  <c r="BP22" i="12"/>
  <c r="BQ22" i="12"/>
  <c r="BR22" i="12"/>
  <c r="BS22" i="12"/>
  <c r="BT22" i="12"/>
  <c r="BU22" i="12"/>
  <c r="BV22" i="12"/>
  <c r="BW22" i="12"/>
  <c r="BX22" i="12"/>
  <c r="BY22" i="12"/>
  <c r="BZ22" i="12"/>
  <c r="CA22" i="12"/>
  <c r="CB22" i="12"/>
  <c r="CC22" i="12"/>
  <c r="CD22" i="12"/>
  <c r="CE22" i="12"/>
  <c r="CF22" i="12"/>
  <c r="CG22" i="12"/>
  <c r="CH22" i="12"/>
  <c r="CI22" i="12"/>
  <c r="CJ22" i="12"/>
  <c r="CK22" i="12"/>
  <c r="CL22" i="12"/>
  <c r="CM22" i="12"/>
  <c r="CN22" i="12"/>
  <c r="CO22" i="12"/>
  <c r="CP22" i="12"/>
  <c r="CQ22" i="12"/>
  <c r="CR22" i="12"/>
  <c r="CS22" i="12"/>
  <c r="CT22" i="12"/>
  <c r="CU22" i="12"/>
  <c r="CV22" i="12"/>
  <c r="CW22" i="12"/>
  <c r="CX22" i="12"/>
  <c r="CY22" i="12"/>
  <c r="CZ22" i="12"/>
  <c r="R8" i="12"/>
  <c r="R9" i="12"/>
  <c r="R10" i="12"/>
  <c r="R11" i="12"/>
  <c r="R12" i="12"/>
  <c r="R13" i="12"/>
  <c r="R14" i="12"/>
  <c r="R15" i="12"/>
  <c r="R16" i="12"/>
  <c r="R17" i="12"/>
  <c r="R18" i="12"/>
  <c r="R19" i="12"/>
  <c r="R20" i="12"/>
  <c r="R21" i="12"/>
  <c r="R22" i="12"/>
  <c r="I28" i="14"/>
  <c r="E28" i="14"/>
  <c r="AH32" i="12"/>
  <c r="AO32" i="12"/>
  <c r="R32" i="12"/>
  <c r="S32" i="12"/>
  <c r="T32" i="12"/>
  <c r="U32" i="12"/>
  <c r="V32" i="12"/>
  <c r="W32" i="12"/>
  <c r="X32" i="12"/>
  <c r="Y32" i="12"/>
  <c r="Z32" i="12"/>
  <c r="AA32" i="12"/>
  <c r="AB32" i="12"/>
  <c r="AC32" i="12"/>
  <c r="AD32" i="12"/>
  <c r="AE32" i="12"/>
  <c r="AF32" i="12"/>
  <c r="AG32" i="12"/>
  <c r="AI32" i="12"/>
  <c r="AJ32" i="12"/>
  <c r="AK32" i="12"/>
  <c r="AL32" i="12"/>
  <c r="AM32" i="12"/>
  <c r="AN32" i="12"/>
  <c r="AP32" i="12"/>
  <c r="AQ32" i="12"/>
  <c r="AR32" i="12"/>
  <c r="AS32" i="12"/>
  <c r="AT32" i="12"/>
  <c r="AU32" i="12"/>
  <c r="AV32" i="12"/>
  <c r="AW32" i="12"/>
  <c r="AX32" i="12"/>
  <c r="AY32" i="12"/>
  <c r="AZ32" i="12"/>
  <c r="BA32" i="12"/>
  <c r="BB32" i="12"/>
  <c r="BC32" i="12"/>
  <c r="BD32" i="12"/>
  <c r="BE32" i="12"/>
  <c r="BF32" i="12"/>
  <c r="BG32" i="12"/>
  <c r="BH32" i="12"/>
  <c r="BI32" i="12"/>
  <c r="BJ32" i="12"/>
  <c r="BK32" i="12"/>
  <c r="BL32" i="12"/>
  <c r="BM32" i="12"/>
  <c r="BN32" i="12"/>
  <c r="BO32" i="12"/>
  <c r="BP32" i="12"/>
  <c r="BQ32" i="12"/>
  <c r="BR32" i="12"/>
  <c r="BS32" i="12"/>
  <c r="BT32" i="12"/>
  <c r="BU32" i="12"/>
  <c r="BV32" i="12"/>
  <c r="BW32" i="12"/>
  <c r="BX32" i="12"/>
  <c r="BY32" i="12"/>
  <c r="BZ32" i="12"/>
  <c r="CA32" i="12"/>
  <c r="CB32" i="12"/>
  <c r="CC32" i="12"/>
  <c r="CD32" i="12"/>
  <c r="CE32" i="12"/>
  <c r="CF32" i="12"/>
  <c r="CG32" i="12"/>
  <c r="CH32" i="12"/>
  <c r="CI32" i="12"/>
  <c r="CJ32" i="12"/>
  <c r="CK32" i="12"/>
  <c r="CL32" i="12"/>
  <c r="CM32" i="12"/>
  <c r="CN32" i="12"/>
  <c r="CO32" i="12"/>
  <c r="CP32" i="12"/>
  <c r="CQ32" i="12"/>
  <c r="CR32" i="12"/>
  <c r="CS32" i="12"/>
  <c r="CT32" i="12"/>
  <c r="CU32" i="12"/>
  <c r="CV32" i="12"/>
  <c r="CW32" i="12"/>
  <c r="CX32" i="12"/>
  <c r="CY32" i="12"/>
  <c r="CZ32" i="12"/>
  <c r="F32" i="12"/>
  <c r="F28" i="14"/>
  <c r="E29" i="9"/>
  <c r="F25" i="14"/>
  <c r="E26" i="9"/>
  <c r="F26" i="9"/>
  <c r="AH23" i="12"/>
  <c r="AH33" i="12"/>
  <c r="AO23" i="12"/>
  <c r="AO33" i="12"/>
  <c r="R23" i="12"/>
  <c r="S23" i="12"/>
  <c r="T23" i="12"/>
  <c r="U23" i="12"/>
  <c r="V23" i="12"/>
  <c r="W23" i="12"/>
  <c r="X23" i="12"/>
  <c r="Y23" i="12"/>
  <c r="Z23" i="12"/>
  <c r="AA23" i="12"/>
  <c r="AB23" i="12"/>
  <c r="AC23" i="12"/>
  <c r="AD23" i="12"/>
  <c r="AE23" i="12"/>
  <c r="AF23" i="12"/>
  <c r="AG23" i="12"/>
  <c r="AI23" i="12"/>
  <c r="AJ23" i="12"/>
  <c r="AK23" i="12"/>
  <c r="AL23" i="12"/>
  <c r="AM23" i="12"/>
  <c r="AN23" i="12"/>
  <c r="AP23" i="12"/>
  <c r="AQ23" i="12"/>
  <c r="AR23" i="12"/>
  <c r="AS23" i="12"/>
  <c r="AT23" i="12"/>
  <c r="AU23" i="12"/>
  <c r="AV23" i="12"/>
  <c r="AW23" i="12"/>
  <c r="AX23" i="12"/>
  <c r="AY23" i="12"/>
  <c r="AZ23" i="12"/>
  <c r="BA23" i="12"/>
  <c r="BB23" i="12"/>
  <c r="BC23" i="12"/>
  <c r="BD23" i="12"/>
  <c r="BE23" i="12"/>
  <c r="BF23" i="12"/>
  <c r="BG23" i="12"/>
  <c r="BH23" i="12"/>
  <c r="BI23" i="12"/>
  <c r="BJ23" i="12"/>
  <c r="BK23" i="12"/>
  <c r="BL23" i="12"/>
  <c r="BM23" i="12"/>
  <c r="BN23" i="12"/>
  <c r="BO23" i="12"/>
  <c r="BP23" i="12"/>
  <c r="BQ23" i="12"/>
  <c r="BR23" i="12"/>
  <c r="BS23" i="12"/>
  <c r="BT23" i="12"/>
  <c r="BU23" i="12"/>
  <c r="BV23" i="12"/>
  <c r="BW23" i="12"/>
  <c r="BX23" i="12"/>
  <c r="BY23" i="12"/>
  <c r="BZ23" i="12"/>
  <c r="CA23" i="12"/>
  <c r="CB23" i="12"/>
  <c r="CC23" i="12"/>
  <c r="CD23" i="12"/>
  <c r="CE23" i="12"/>
  <c r="CF23" i="12"/>
  <c r="CG23" i="12"/>
  <c r="CH23" i="12"/>
  <c r="CI23" i="12"/>
  <c r="CJ23" i="12"/>
  <c r="CK23" i="12"/>
  <c r="CL23" i="12"/>
  <c r="CM23" i="12"/>
  <c r="CN23" i="12"/>
  <c r="CO23" i="12"/>
  <c r="CP23" i="12"/>
  <c r="CQ23" i="12"/>
  <c r="CR23" i="12"/>
  <c r="CS23" i="12"/>
  <c r="CT23" i="12"/>
  <c r="CU23" i="12"/>
  <c r="CV23" i="12"/>
  <c r="CW23" i="12"/>
  <c r="CX23" i="12"/>
  <c r="CY23" i="12"/>
  <c r="CZ23" i="12"/>
  <c r="S33" i="12"/>
  <c r="T33" i="12"/>
  <c r="U33" i="12"/>
  <c r="V33" i="12"/>
  <c r="W33" i="12"/>
  <c r="X33" i="12"/>
  <c r="Y33" i="12"/>
  <c r="Z33" i="12"/>
  <c r="AA33" i="12"/>
  <c r="AB33" i="12"/>
  <c r="AC33" i="12"/>
  <c r="AD33" i="12"/>
  <c r="AE33" i="12"/>
  <c r="AF33" i="12"/>
  <c r="AG33" i="12"/>
  <c r="AI33" i="12"/>
  <c r="AJ33" i="12"/>
  <c r="AK33" i="12"/>
  <c r="AL33" i="12"/>
  <c r="AM33" i="12"/>
  <c r="AN33" i="12"/>
  <c r="AP33" i="12"/>
  <c r="AQ33" i="12"/>
  <c r="AR33" i="12"/>
  <c r="AS33" i="12"/>
  <c r="AT33" i="12"/>
  <c r="AU33" i="12"/>
  <c r="AV33" i="12"/>
  <c r="AW33" i="12"/>
  <c r="AX33" i="12"/>
  <c r="AY33" i="12"/>
  <c r="AZ33" i="12"/>
  <c r="BA33" i="12"/>
  <c r="BB33" i="12"/>
  <c r="BC33" i="12"/>
  <c r="BD33" i="12"/>
  <c r="BE33" i="12"/>
  <c r="BF33" i="12"/>
  <c r="BG33" i="12"/>
  <c r="BH33" i="12"/>
  <c r="BI33" i="12"/>
  <c r="BJ33" i="12"/>
  <c r="BK33" i="12"/>
  <c r="BL33" i="12"/>
  <c r="BM33" i="12"/>
  <c r="BN33" i="12"/>
  <c r="BO33" i="12"/>
  <c r="BP33" i="12"/>
  <c r="BQ33" i="12"/>
  <c r="BR33" i="12"/>
  <c r="BS33" i="12"/>
  <c r="BT33" i="12"/>
  <c r="BU33" i="12"/>
  <c r="BV33" i="12"/>
  <c r="BW33" i="12"/>
  <c r="BX33" i="12"/>
  <c r="BY33" i="12"/>
  <c r="BZ33" i="12"/>
  <c r="CA33" i="12"/>
  <c r="CB33" i="12"/>
  <c r="CC33" i="12"/>
  <c r="CD33" i="12"/>
  <c r="CE33" i="12"/>
  <c r="CF33" i="12"/>
  <c r="CG33" i="12"/>
  <c r="CH33" i="12"/>
  <c r="CI33" i="12"/>
  <c r="CJ33" i="12"/>
  <c r="CK33" i="12"/>
  <c r="CL33" i="12"/>
  <c r="CM33" i="12"/>
  <c r="CN33" i="12"/>
  <c r="CO33" i="12"/>
  <c r="CP33" i="12"/>
  <c r="CQ33" i="12"/>
  <c r="CR33" i="12"/>
  <c r="CS33" i="12"/>
  <c r="CT33" i="12"/>
  <c r="CU33" i="12"/>
  <c r="CV33" i="12"/>
  <c r="CW33" i="12"/>
  <c r="CX33" i="12"/>
  <c r="CY33" i="12"/>
  <c r="CZ33" i="12"/>
  <c r="F33" i="12"/>
  <c r="E32" i="12"/>
  <c r="E25" i="14"/>
  <c r="F18" i="14"/>
  <c r="F19" i="14"/>
  <c r="F20" i="14"/>
  <c r="F21" i="14"/>
  <c r="F17" i="14"/>
  <c r="F18" i="9"/>
  <c r="E17" i="14"/>
  <c r="F46" i="8"/>
  <c r="F37" i="8"/>
  <c r="K23" i="12"/>
  <c r="L23" i="12"/>
  <c r="M23" i="12"/>
  <c r="N23" i="12"/>
  <c r="J23" i="12"/>
  <c r="K25" i="12"/>
  <c r="L25" i="12"/>
  <c r="M25" i="12"/>
  <c r="N25" i="12"/>
  <c r="K24" i="12"/>
  <c r="L24" i="12"/>
  <c r="M24" i="12"/>
  <c r="N24" i="12"/>
  <c r="J25" i="12"/>
  <c r="J24" i="12"/>
  <c r="J37" i="8"/>
  <c r="AH25" i="12"/>
  <c r="AO25" i="12"/>
  <c r="R25" i="12"/>
  <c r="S25" i="12"/>
  <c r="T25" i="12"/>
  <c r="U25" i="12"/>
  <c r="V25" i="12"/>
  <c r="W25" i="12"/>
  <c r="X25" i="12"/>
  <c r="Y25" i="12"/>
  <c r="Z25" i="12"/>
  <c r="AA25" i="12"/>
  <c r="AB25" i="12"/>
  <c r="AC25" i="12"/>
  <c r="AD25" i="12"/>
  <c r="AE25" i="12"/>
  <c r="AF25" i="12"/>
  <c r="AG25" i="12"/>
  <c r="AI25" i="12"/>
  <c r="AJ25" i="12"/>
  <c r="AK25" i="12"/>
  <c r="AL25" i="12"/>
  <c r="AM25" i="12"/>
  <c r="AN25" i="12"/>
  <c r="AP25" i="12"/>
  <c r="AQ25" i="12"/>
  <c r="AR25" i="12"/>
  <c r="AS25" i="12"/>
  <c r="AT25" i="12"/>
  <c r="AU25" i="12"/>
  <c r="AV25" i="12"/>
  <c r="AW25" i="12"/>
  <c r="AX25" i="12"/>
  <c r="AY25" i="12"/>
  <c r="AZ25" i="12"/>
  <c r="BA25" i="12"/>
  <c r="BB25" i="12"/>
  <c r="BC25" i="12"/>
  <c r="BD25" i="12"/>
  <c r="BE25" i="12"/>
  <c r="BF25" i="12"/>
  <c r="BG25" i="12"/>
  <c r="BH25" i="12"/>
  <c r="BI25" i="12"/>
  <c r="BJ25" i="12"/>
  <c r="BK25" i="12"/>
  <c r="BL25" i="12"/>
  <c r="BM25" i="12"/>
  <c r="BN25" i="12"/>
  <c r="BO25" i="12"/>
  <c r="BP25" i="12"/>
  <c r="BQ25" i="12"/>
  <c r="BR25" i="12"/>
  <c r="BS25" i="12"/>
  <c r="BT25" i="12"/>
  <c r="BU25" i="12"/>
  <c r="BV25" i="12"/>
  <c r="BW25" i="12"/>
  <c r="BX25" i="12"/>
  <c r="BY25" i="12"/>
  <c r="BZ25" i="12"/>
  <c r="CA25" i="12"/>
  <c r="CB25" i="12"/>
  <c r="CC25" i="12"/>
  <c r="CD25" i="12"/>
  <c r="CE25" i="12"/>
  <c r="CF25" i="12"/>
  <c r="CG25" i="12"/>
  <c r="CH25" i="12"/>
  <c r="CI25" i="12"/>
  <c r="CJ25" i="12"/>
  <c r="CK25" i="12"/>
  <c r="CL25" i="12"/>
  <c r="CM25" i="12"/>
  <c r="CN25" i="12"/>
  <c r="CO25" i="12"/>
  <c r="CP25" i="12"/>
  <c r="CQ25" i="12"/>
  <c r="CR25" i="12"/>
  <c r="CS25" i="12"/>
  <c r="CT25" i="12"/>
  <c r="CU25" i="12"/>
  <c r="CV25" i="12"/>
  <c r="CW25" i="12"/>
  <c r="CX25" i="12"/>
  <c r="CY25" i="12"/>
  <c r="CZ25" i="12"/>
  <c r="I25" i="12"/>
  <c r="E46" i="8"/>
  <c r="E34" i="12"/>
  <c r="E33" i="12"/>
  <c r="F25" i="12"/>
  <c r="E25" i="12"/>
  <c r="E24" i="12"/>
  <c r="C24" i="12" a="1"/>
  <c r="C24" i="12"/>
  <c r="E37" i="8"/>
  <c r="AH34" i="12"/>
  <c r="AO34" i="12"/>
  <c r="AA34" i="12"/>
  <c r="AB34" i="12"/>
  <c r="AC34" i="12"/>
  <c r="AD34" i="12"/>
  <c r="S34" i="12"/>
  <c r="T34" i="12"/>
  <c r="U34" i="12"/>
  <c r="V34" i="12"/>
  <c r="W34" i="12"/>
  <c r="X34" i="12"/>
  <c r="Y34" i="12"/>
  <c r="Z34" i="12"/>
  <c r="AE34" i="12"/>
  <c r="AF34" i="12"/>
  <c r="AG34" i="12"/>
  <c r="AI34" i="12"/>
  <c r="AJ34" i="12"/>
  <c r="AK34" i="12"/>
  <c r="AL34" i="12"/>
  <c r="AM34" i="12"/>
  <c r="AN34" i="12"/>
  <c r="AP34" i="12"/>
  <c r="AQ34" i="12"/>
  <c r="AR34" i="12"/>
  <c r="AS34" i="12"/>
  <c r="AT34" i="12"/>
  <c r="AU34" i="12"/>
  <c r="AV34" i="12"/>
  <c r="AW34" i="12"/>
  <c r="AX34" i="12"/>
  <c r="AY34" i="12"/>
  <c r="AZ34" i="12"/>
  <c r="BA34" i="12"/>
  <c r="BB34" i="12"/>
  <c r="BC34" i="12"/>
  <c r="BD34" i="12"/>
  <c r="BE34" i="12"/>
  <c r="BF34" i="12"/>
  <c r="BG34" i="12"/>
  <c r="BH34" i="12"/>
  <c r="BI34" i="12"/>
  <c r="BJ34" i="12"/>
  <c r="BK34" i="12"/>
  <c r="BL34" i="12"/>
  <c r="BM34" i="12"/>
  <c r="BN34" i="12"/>
  <c r="BO34" i="12"/>
  <c r="BP34" i="12"/>
  <c r="BQ34" i="12"/>
  <c r="BR34" i="12"/>
  <c r="BS34" i="12"/>
  <c r="BT34" i="12"/>
  <c r="BU34" i="12"/>
  <c r="BV34" i="12"/>
  <c r="BW34" i="12"/>
  <c r="BX34" i="12"/>
  <c r="BY34" i="12"/>
  <c r="BZ34" i="12"/>
  <c r="CA34" i="12"/>
  <c r="CB34" i="12"/>
  <c r="CC34" i="12"/>
  <c r="CD34" i="12"/>
  <c r="CE34" i="12"/>
  <c r="CF34" i="12"/>
  <c r="CG34" i="12"/>
  <c r="CH34" i="12"/>
  <c r="CI34" i="12"/>
  <c r="CJ34" i="12"/>
  <c r="CK34" i="12"/>
  <c r="CL34" i="12"/>
  <c r="CM34" i="12"/>
  <c r="CN34" i="12"/>
  <c r="CO34" i="12"/>
  <c r="CP34" i="12"/>
  <c r="CQ34" i="12"/>
  <c r="CR34" i="12"/>
  <c r="CS34" i="12"/>
  <c r="CT34" i="12"/>
  <c r="CU34" i="12"/>
  <c r="CV34" i="12"/>
  <c r="CW34" i="12"/>
  <c r="CX34" i="12"/>
  <c r="CY34" i="12"/>
  <c r="CZ34" i="12"/>
  <c r="F34" i="12"/>
  <c r="AH35" i="12"/>
  <c r="AO35" i="12"/>
  <c r="AA35" i="12"/>
  <c r="AB35" i="12"/>
  <c r="AC35" i="12"/>
  <c r="AD35" i="12"/>
  <c r="S35" i="12"/>
  <c r="T35" i="12"/>
  <c r="U35" i="12"/>
  <c r="V35" i="12"/>
  <c r="W35" i="12"/>
  <c r="X35" i="12"/>
  <c r="Y35" i="12"/>
  <c r="Z35" i="12"/>
  <c r="AE35" i="12"/>
  <c r="AF35" i="12"/>
  <c r="AG35" i="12"/>
  <c r="AI35" i="12"/>
  <c r="AJ35" i="12"/>
  <c r="AK35" i="12"/>
  <c r="AL35" i="12"/>
  <c r="AM35" i="12"/>
  <c r="AN35" i="12"/>
  <c r="AP35" i="12"/>
  <c r="AQ35" i="12"/>
  <c r="AR35" i="12"/>
  <c r="AS35" i="12"/>
  <c r="AT35" i="12"/>
  <c r="AU35" i="12"/>
  <c r="AV35" i="12"/>
  <c r="AW35" i="12"/>
  <c r="AX35" i="12"/>
  <c r="AY35" i="12"/>
  <c r="AZ35" i="12"/>
  <c r="BA35" i="12"/>
  <c r="BB35" i="12"/>
  <c r="BC35" i="12"/>
  <c r="BD35" i="12"/>
  <c r="BE35" i="12"/>
  <c r="BF35" i="12"/>
  <c r="BG35" i="12"/>
  <c r="BH35" i="12"/>
  <c r="BI35" i="12"/>
  <c r="BJ35" i="12"/>
  <c r="BK35" i="12"/>
  <c r="BL35" i="12"/>
  <c r="BM35" i="12"/>
  <c r="BN35" i="12"/>
  <c r="BO35" i="12"/>
  <c r="BP35" i="12"/>
  <c r="BQ35" i="12"/>
  <c r="BR35" i="12"/>
  <c r="BS35" i="12"/>
  <c r="BT35" i="12"/>
  <c r="BU35" i="12"/>
  <c r="BV35" i="12"/>
  <c r="BW35" i="12"/>
  <c r="BX35" i="12"/>
  <c r="BY35" i="12"/>
  <c r="BZ35" i="12"/>
  <c r="CA35" i="12"/>
  <c r="CB35" i="12"/>
  <c r="CC35" i="12"/>
  <c r="CD35" i="12"/>
  <c r="CE35" i="12"/>
  <c r="CF35" i="12"/>
  <c r="CG35" i="12"/>
  <c r="CH35" i="12"/>
  <c r="CI35" i="12"/>
  <c r="CJ35" i="12"/>
  <c r="CK35" i="12"/>
  <c r="CL35" i="12"/>
  <c r="CM35" i="12"/>
  <c r="CN35" i="12"/>
  <c r="CO35" i="12"/>
  <c r="CP35" i="12"/>
  <c r="CQ35" i="12"/>
  <c r="CR35" i="12"/>
  <c r="CS35" i="12"/>
  <c r="CT35" i="12"/>
  <c r="CU35" i="12"/>
  <c r="CV35" i="12"/>
  <c r="CW35" i="12"/>
  <c r="CX35" i="12"/>
  <c r="CY35" i="12"/>
  <c r="CZ35" i="12"/>
  <c r="F35" i="12"/>
  <c r="AH36" i="12"/>
  <c r="AO36" i="12"/>
  <c r="AA36" i="12"/>
  <c r="AB36" i="12"/>
  <c r="AC36" i="12"/>
  <c r="AD36" i="12"/>
  <c r="S36" i="12"/>
  <c r="T36" i="12"/>
  <c r="U36" i="12"/>
  <c r="V36" i="12"/>
  <c r="W36" i="12"/>
  <c r="X36" i="12"/>
  <c r="Y36" i="12"/>
  <c r="Z36" i="12"/>
  <c r="AE36" i="12"/>
  <c r="AF36" i="12"/>
  <c r="AG36" i="12"/>
  <c r="AI36" i="12"/>
  <c r="AJ36" i="12"/>
  <c r="AK36" i="12"/>
  <c r="AL36" i="12"/>
  <c r="AM36" i="12"/>
  <c r="AN36" i="12"/>
  <c r="AP36" i="12"/>
  <c r="AQ36" i="12"/>
  <c r="AR36" i="12"/>
  <c r="AS36" i="12"/>
  <c r="AT36" i="12"/>
  <c r="AU36" i="12"/>
  <c r="AV36" i="12"/>
  <c r="AW36" i="12"/>
  <c r="AX36" i="12"/>
  <c r="AY36" i="12"/>
  <c r="AZ36" i="12"/>
  <c r="BA36" i="12"/>
  <c r="BB36" i="12"/>
  <c r="BC36" i="12"/>
  <c r="BD36" i="12"/>
  <c r="BE36" i="12"/>
  <c r="BF36" i="12"/>
  <c r="BG36" i="12"/>
  <c r="BH36" i="12"/>
  <c r="BI36" i="12"/>
  <c r="BJ36" i="12"/>
  <c r="BK36" i="12"/>
  <c r="BL36" i="12"/>
  <c r="BM36" i="12"/>
  <c r="BN36" i="12"/>
  <c r="BO36" i="12"/>
  <c r="BP36" i="12"/>
  <c r="BQ36" i="12"/>
  <c r="BR36" i="12"/>
  <c r="BS36" i="12"/>
  <c r="BT36" i="12"/>
  <c r="BU36" i="12"/>
  <c r="BV36" i="12"/>
  <c r="BW36" i="12"/>
  <c r="BX36" i="12"/>
  <c r="BY36" i="12"/>
  <c r="BZ36" i="12"/>
  <c r="CA36" i="12"/>
  <c r="CB36" i="12"/>
  <c r="CC36" i="12"/>
  <c r="CD36" i="12"/>
  <c r="CE36" i="12"/>
  <c r="CF36" i="12"/>
  <c r="CG36" i="12"/>
  <c r="CH36" i="12"/>
  <c r="CI36" i="12"/>
  <c r="CJ36" i="12"/>
  <c r="CK36" i="12"/>
  <c r="CL36" i="12"/>
  <c r="CM36" i="12"/>
  <c r="CN36" i="12"/>
  <c r="CO36" i="12"/>
  <c r="CP36" i="12"/>
  <c r="CQ36" i="12"/>
  <c r="CR36" i="12"/>
  <c r="CS36" i="12"/>
  <c r="CT36" i="12"/>
  <c r="CU36" i="12"/>
  <c r="CV36" i="12"/>
  <c r="CW36" i="12"/>
  <c r="CX36" i="12"/>
  <c r="CY36" i="12"/>
  <c r="CZ36" i="12"/>
  <c r="F36" i="12"/>
  <c r="AA24" i="12"/>
  <c r="AB24" i="12"/>
  <c r="AC24" i="12"/>
  <c r="AD24" i="12"/>
  <c r="R24" i="12"/>
  <c r="S24" i="12"/>
  <c r="T24" i="12"/>
  <c r="U24" i="12"/>
  <c r="V24" i="12"/>
  <c r="W24" i="12"/>
  <c r="X24" i="12"/>
  <c r="Y24" i="12"/>
  <c r="Z24" i="12"/>
  <c r="AE24" i="12"/>
  <c r="AF24" i="12"/>
  <c r="AG24" i="12"/>
  <c r="AH24" i="12"/>
  <c r="AI24" i="12"/>
  <c r="AJ24" i="12"/>
  <c r="AK24" i="12"/>
  <c r="AL24" i="12"/>
  <c r="AM24" i="12"/>
  <c r="AN24" i="12"/>
  <c r="AO24" i="12"/>
  <c r="AP24" i="12"/>
  <c r="AQ24" i="12"/>
  <c r="AR24" i="12"/>
  <c r="AS24" i="12"/>
  <c r="AT24" i="12"/>
  <c r="AU24" i="12"/>
  <c r="AV24" i="12"/>
  <c r="AW24" i="12"/>
  <c r="AX24" i="12"/>
  <c r="AY24" i="12"/>
  <c r="AZ24" i="12"/>
  <c r="BA24" i="12"/>
  <c r="BB24" i="12"/>
  <c r="BC24" i="12"/>
  <c r="BD24" i="12"/>
  <c r="BE24" i="12"/>
  <c r="BF24" i="12"/>
  <c r="BG24" i="12"/>
  <c r="BH24" i="12"/>
  <c r="BI24" i="12"/>
  <c r="BJ24" i="12"/>
  <c r="BK24" i="12"/>
  <c r="BL24" i="12"/>
  <c r="BM24" i="12"/>
  <c r="BN24" i="12"/>
  <c r="BO24" i="12"/>
  <c r="BP24" i="12"/>
  <c r="BQ24" i="12"/>
  <c r="BR24" i="12"/>
  <c r="BS24" i="12"/>
  <c r="BT24" i="12"/>
  <c r="BU24" i="12"/>
  <c r="BV24" i="12"/>
  <c r="BW24" i="12"/>
  <c r="BX24" i="12"/>
  <c r="BY24" i="12"/>
  <c r="BZ24" i="12"/>
  <c r="CA24" i="12"/>
  <c r="CB24" i="12"/>
  <c r="CC24" i="12"/>
  <c r="CD24" i="12"/>
  <c r="CE24" i="12"/>
  <c r="CF24" i="12"/>
  <c r="CG24" i="12"/>
  <c r="CH24" i="12"/>
  <c r="CI24" i="12"/>
  <c r="CJ24" i="12"/>
  <c r="CK24" i="12"/>
  <c r="CL24" i="12"/>
  <c r="CM24" i="12"/>
  <c r="CN24" i="12"/>
  <c r="CO24" i="12"/>
  <c r="CP24" i="12"/>
  <c r="CQ24" i="12"/>
  <c r="CR24" i="12"/>
  <c r="CS24" i="12"/>
  <c r="CT24" i="12"/>
  <c r="CU24" i="12"/>
  <c r="CV24" i="12"/>
  <c r="CW24" i="12"/>
  <c r="CX24" i="12"/>
  <c r="CY24" i="12"/>
  <c r="CZ24" i="12"/>
  <c r="F24" i="12"/>
  <c r="M19" i="8"/>
  <c r="N25" i="1"/>
  <c r="M25" i="1"/>
  <c r="L25" i="1"/>
  <c r="K25" i="1"/>
  <c r="J25" i="1"/>
  <c r="I25" i="1"/>
  <c r="I13" i="1"/>
  <c r="J13" i="1"/>
  <c r="K13" i="1"/>
  <c r="L13" i="1"/>
  <c r="M13" i="1"/>
  <c r="N13" i="1"/>
  <c r="I14" i="1"/>
  <c r="J14" i="1"/>
  <c r="K14" i="1"/>
  <c r="L14" i="1"/>
  <c r="M14" i="1"/>
  <c r="N14" i="1"/>
  <c r="I15" i="1"/>
  <c r="J15" i="1"/>
  <c r="K15" i="1"/>
  <c r="L15" i="1"/>
  <c r="M15" i="1"/>
  <c r="N15" i="1"/>
  <c r="I16" i="1"/>
  <c r="J16" i="1"/>
  <c r="K16" i="1"/>
  <c r="L16" i="1"/>
  <c r="M16" i="1"/>
  <c r="N16" i="1"/>
  <c r="I17" i="1"/>
  <c r="J17" i="1"/>
  <c r="K17" i="1"/>
  <c r="L17" i="1"/>
  <c r="M17" i="1"/>
  <c r="N17" i="1"/>
  <c r="I18" i="1"/>
  <c r="J18" i="1"/>
  <c r="K18" i="1"/>
  <c r="L18" i="1"/>
  <c r="M18" i="1"/>
  <c r="N18" i="1"/>
  <c r="I19" i="1"/>
  <c r="J19" i="1"/>
  <c r="K19" i="1"/>
  <c r="L19" i="1"/>
  <c r="M19" i="1"/>
  <c r="N19" i="1"/>
  <c r="I20" i="1"/>
  <c r="J20" i="1"/>
  <c r="K20" i="1"/>
  <c r="L20" i="1"/>
  <c r="M20" i="1"/>
  <c r="N20" i="1"/>
  <c r="I21" i="1"/>
  <c r="J21" i="1"/>
  <c r="K21" i="1"/>
  <c r="L21" i="1"/>
  <c r="M21" i="1"/>
  <c r="N21" i="1"/>
  <c r="I22" i="1"/>
  <c r="J22" i="1"/>
  <c r="K22" i="1"/>
  <c r="L22" i="1"/>
  <c r="M22" i="1"/>
  <c r="N22" i="1"/>
  <c r="I23" i="1"/>
  <c r="J23" i="1"/>
  <c r="K23" i="1"/>
  <c r="L23" i="1"/>
  <c r="M23" i="1"/>
  <c r="N23" i="1"/>
  <c r="I24" i="1"/>
  <c r="J24" i="1"/>
  <c r="K24" i="1"/>
  <c r="L24" i="1"/>
  <c r="M24" i="1"/>
  <c r="N24" i="1"/>
  <c r="I26" i="1"/>
  <c r="J26" i="1"/>
  <c r="K26" i="1"/>
  <c r="L26" i="1"/>
  <c r="M26" i="1"/>
  <c r="N26" i="1"/>
  <c r="N8" i="12"/>
  <c r="M8" i="12"/>
  <c r="L8" i="12"/>
  <c r="K8" i="12"/>
  <c r="J8" i="12"/>
  <c r="I8" i="12"/>
  <c r="L17" i="12"/>
  <c r="L18" i="12"/>
  <c r="L19" i="12"/>
  <c r="L20" i="12"/>
  <c r="N17" i="12"/>
  <c r="N18" i="12"/>
  <c r="M16" i="12"/>
  <c r="M17" i="12"/>
  <c r="M18" i="12"/>
  <c r="K17" i="12"/>
  <c r="K18" i="12"/>
  <c r="J17" i="12"/>
  <c r="J18" i="12"/>
  <c r="I17" i="12"/>
  <c r="I18" i="12"/>
  <c r="I77" i="1"/>
  <c r="L28" i="1"/>
  <c r="N28" i="1"/>
  <c r="M28" i="1"/>
  <c r="K28" i="1"/>
  <c r="J28" i="1"/>
  <c r="I28" i="1"/>
  <c r="C37" i="8" a="1"/>
  <c r="E16" i="5"/>
  <c r="E24" i="5"/>
  <c r="C58" i="1" a="1"/>
  <c r="J15" i="14"/>
  <c r="M17" i="14"/>
  <c r="J17" i="14"/>
  <c r="K17" i="14"/>
  <c r="L17" i="14"/>
  <c r="N17" i="14"/>
  <c r="J18" i="14"/>
  <c r="K18" i="14"/>
  <c r="L18" i="14"/>
  <c r="M18" i="14"/>
  <c r="N18" i="14"/>
  <c r="J19" i="14"/>
  <c r="K19" i="14"/>
  <c r="L19" i="14"/>
  <c r="M19" i="14"/>
  <c r="N19" i="14"/>
  <c r="J20" i="14"/>
  <c r="K20" i="14"/>
  <c r="L20" i="14"/>
  <c r="M20" i="14"/>
  <c r="N20" i="14"/>
  <c r="J21" i="14"/>
  <c r="K21" i="14"/>
  <c r="L21" i="14"/>
  <c r="M21" i="14"/>
  <c r="N21" i="14"/>
  <c r="I18" i="14"/>
  <c r="I19" i="14"/>
  <c r="I20" i="14"/>
  <c r="I21" i="14"/>
  <c r="I17" i="14"/>
  <c r="I18" i="5"/>
  <c r="I19" i="5"/>
  <c r="I20" i="5"/>
  <c r="N20" i="9"/>
  <c r="M18" i="9"/>
  <c r="J19" i="9"/>
  <c r="I23" i="9"/>
  <c r="I21" i="9"/>
  <c r="I20" i="9"/>
  <c r="I22" i="9"/>
  <c r="J18" i="9"/>
  <c r="K7" i="14"/>
  <c r="I38" i="12"/>
  <c r="E20" i="14"/>
  <c r="E21" i="14"/>
  <c r="K59" i="1"/>
  <c r="N59" i="1"/>
  <c r="L60" i="1"/>
  <c r="M58" i="1"/>
  <c r="M60" i="1"/>
  <c r="M62" i="1"/>
  <c r="L58" i="1"/>
  <c r="N58" i="1"/>
  <c r="N60" i="1"/>
  <c r="N62" i="1"/>
  <c r="L62" i="1"/>
  <c r="M59" i="1"/>
  <c r="L59" i="1"/>
  <c r="L63" i="1"/>
  <c r="N63" i="1"/>
  <c r="M63" i="1"/>
  <c r="E66" i="1"/>
  <c r="E65" i="1"/>
  <c r="E40" i="8"/>
  <c r="E43" i="8"/>
  <c r="E39" i="8"/>
  <c r="E42" i="8"/>
  <c r="E38" i="8"/>
  <c r="C37" i="8"/>
  <c r="E41" i="8"/>
  <c r="C58" i="1"/>
  <c r="E58" i="1"/>
  <c r="E62" i="1"/>
  <c r="E61" i="1"/>
  <c r="E64" i="1"/>
  <c r="E60" i="1"/>
  <c r="E63" i="1"/>
  <c r="E59" i="1"/>
  <c r="E67" i="1"/>
  <c r="E27" i="5"/>
  <c r="CQ3" i="14"/>
  <c r="Q2" i="14"/>
  <c r="O2" i="14"/>
  <c r="N10" i="14"/>
  <c r="M10" i="14"/>
  <c r="L10" i="14"/>
  <c r="K10" i="14"/>
  <c r="J10" i="14"/>
  <c r="I10" i="14"/>
  <c r="I13" i="14"/>
  <c r="J13" i="14"/>
  <c r="K13" i="14"/>
  <c r="L13" i="14"/>
  <c r="M13" i="14"/>
  <c r="N13" i="14"/>
  <c r="J20" i="9"/>
  <c r="J21" i="9"/>
  <c r="J22" i="9"/>
  <c r="J23" i="9"/>
  <c r="J17" i="9"/>
  <c r="K8" i="9"/>
  <c r="L8" i="9"/>
  <c r="M8" i="9"/>
  <c r="N8" i="9"/>
  <c r="K9" i="9"/>
  <c r="K19" i="9"/>
  <c r="L9" i="9"/>
  <c r="M9" i="9"/>
  <c r="N9" i="9"/>
  <c r="K10" i="9"/>
  <c r="L10" i="9"/>
  <c r="M10" i="9"/>
  <c r="N10" i="9"/>
  <c r="K11" i="9"/>
  <c r="K20" i="9"/>
  <c r="L11" i="9"/>
  <c r="L20" i="9"/>
  <c r="M11" i="9"/>
  <c r="M20" i="9"/>
  <c r="N11" i="9"/>
  <c r="K12" i="9"/>
  <c r="K21" i="9"/>
  <c r="L12" i="9"/>
  <c r="L21" i="9"/>
  <c r="M12" i="9"/>
  <c r="M21" i="9"/>
  <c r="N12" i="9"/>
  <c r="N21" i="9"/>
  <c r="K13" i="9"/>
  <c r="L13" i="9"/>
  <c r="M13" i="9"/>
  <c r="M22" i="9"/>
  <c r="N13" i="9"/>
  <c r="K14" i="9"/>
  <c r="L14" i="9"/>
  <c r="M14" i="9"/>
  <c r="N14" i="9"/>
  <c r="K15" i="9"/>
  <c r="L15" i="9"/>
  <c r="M15" i="9"/>
  <c r="M23" i="9"/>
  <c r="N15" i="9"/>
  <c r="K16" i="9"/>
  <c r="L16" i="9"/>
  <c r="M16" i="9"/>
  <c r="N16" i="9"/>
  <c r="L7" i="9"/>
  <c r="L17" i="9"/>
  <c r="M7" i="9"/>
  <c r="N7" i="9"/>
  <c r="N18" i="9"/>
  <c r="K7" i="9"/>
  <c r="K7" i="8"/>
  <c r="N15" i="14"/>
  <c r="M15" i="14"/>
  <c r="L15" i="14"/>
  <c r="K15" i="14"/>
  <c r="N14" i="14"/>
  <c r="M14" i="14"/>
  <c r="L14" i="14"/>
  <c r="K14" i="14"/>
  <c r="J14" i="14"/>
  <c r="N12" i="14"/>
  <c r="M12" i="14"/>
  <c r="L12" i="14"/>
  <c r="K12" i="14"/>
  <c r="J12" i="14"/>
  <c r="N11" i="14"/>
  <c r="M11" i="14"/>
  <c r="L11" i="14"/>
  <c r="K11" i="14"/>
  <c r="J11" i="14"/>
  <c r="N9" i="14"/>
  <c r="M9" i="14"/>
  <c r="L9" i="14"/>
  <c r="K9" i="14"/>
  <c r="J9" i="14"/>
  <c r="N8" i="14"/>
  <c r="M8" i="14"/>
  <c r="L8" i="14"/>
  <c r="K8" i="14"/>
  <c r="J8" i="14"/>
  <c r="N7" i="14"/>
  <c r="M7" i="14"/>
  <c r="L7" i="14"/>
  <c r="J7" i="14"/>
  <c r="J7" i="9"/>
  <c r="J8" i="9"/>
  <c r="J16" i="9"/>
  <c r="J15" i="9"/>
  <c r="J14" i="9"/>
  <c r="J13" i="9"/>
  <c r="J12" i="9"/>
  <c r="J11" i="9"/>
  <c r="J10" i="9"/>
  <c r="J9" i="9"/>
  <c r="N7" i="5"/>
  <c r="N8" i="5"/>
  <c r="M7" i="5"/>
  <c r="M8" i="5"/>
  <c r="L7" i="5"/>
  <c r="L16" i="5"/>
  <c r="L8" i="5"/>
  <c r="K7" i="5"/>
  <c r="K8" i="5"/>
  <c r="K9" i="5"/>
  <c r="K17" i="5"/>
  <c r="J7" i="5"/>
  <c r="J8" i="5"/>
  <c r="N14" i="5"/>
  <c r="M14" i="5"/>
  <c r="L14" i="5"/>
  <c r="K14" i="5"/>
  <c r="J14" i="5"/>
  <c r="N13" i="5"/>
  <c r="M13" i="5"/>
  <c r="L13" i="5"/>
  <c r="L20" i="5"/>
  <c r="K13" i="5"/>
  <c r="K20" i="5"/>
  <c r="J13" i="5"/>
  <c r="N12" i="5"/>
  <c r="M12" i="5"/>
  <c r="L12" i="5"/>
  <c r="K12" i="5"/>
  <c r="J12" i="5"/>
  <c r="N11" i="5"/>
  <c r="N19" i="5"/>
  <c r="M11" i="5"/>
  <c r="M19" i="5"/>
  <c r="L11" i="5"/>
  <c r="L19" i="5"/>
  <c r="K11" i="5"/>
  <c r="J11" i="5"/>
  <c r="J19" i="5"/>
  <c r="N10" i="5"/>
  <c r="N18" i="5"/>
  <c r="M10" i="5"/>
  <c r="M18" i="5"/>
  <c r="L10" i="5"/>
  <c r="L18" i="5"/>
  <c r="K10" i="5"/>
  <c r="K18" i="5"/>
  <c r="J10" i="5"/>
  <c r="J18" i="5"/>
  <c r="N9" i="5"/>
  <c r="N17" i="5"/>
  <c r="M9" i="5"/>
  <c r="M17" i="5"/>
  <c r="L9" i="5"/>
  <c r="L17" i="5"/>
  <c r="J9" i="5"/>
  <c r="J17" i="5"/>
  <c r="M16" i="5"/>
  <c r="K16" i="5"/>
  <c r="K19" i="5"/>
  <c r="M20" i="5"/>
  <c r="J16" i="5"/>
  <c r="J20" i="5"/>
  <c r="N20" i="5"/>
  <c r="N15" i="5"/>
  <c r="N16" i="5"/>
  <c r="M15" i="5"/>
  <c r="L15" i="5"/>
  <c r="J15" i="5"/>
  <c r="K15" i="5"/>
  <c r="K22" i="9"/>
  <c r="K17" i="9"/>
  <c r="N23" i="9"/>
  <c r="N22" i="9"/>
  <c r="N19" i="9"/>
  <c r="M19" i="9"/>
  <c r="M17" i="9"/>
  <c r="L23" i="9"/>
  <c r="L22" i="9"/>
  <c r="L19" i="9"/>
  <c r="K23" i="9"/>
  <c r="L18" i="9"/>
  <c r="K18" i="9"/>
  <c r="N17" i="9"/>
  <c r="R78" i="1"/>
  <c r="D46" i="8" a="1"/>
  <c r="D33" i="12" a="1"/>
  <c r="CQ24" i="14"/>
  <c r="CP24" i="14"/>
  <c r="CO24" i="14"/>
  <c r="CN24" i="14"/>
  <c r="CM24" i="14"/>
  <c r="CL24" i="14"/>
  <c r="CK24" i="14"/>
  <c r="CJ24" i="14"/>
  <c r="CI24" i="14"/>
  <c r="CH24" i="14"/>
  <c r="CG24" i="14"/>
  <c r="CF24" i="14"/>
  <c r="CE24" i="14"/>
  <c r="CD24" i="14"/>
  <c r="CC24" i="14"/>
  <c r="CB24" i="14"/>
  <c r="CA24" i="14"/>
  <c r="BZ24" i="14"/>
  <c r="BY24" i="14"/>
  <c r="BX24" i="14"/>
  <c r="BW24" i="14"/>
  <c r="BV24" i="14"/>
  <c r="BU24" i="14"/>
  <c r="BT24" i="14"/>
  <c r="BS24" i="14"/>
  <c r="BR24" i="14"/>
  <c r="BQ24" i="14"/>
  <c r="BP24" i="14"/>
  <c r="BO24" i="14"/>
  <c r="BN24" i="14"/>
  <c r="BM24" i="14"/>
  <c r="BL24" i="14"/>
  <c r="BK24" i="14"/>
  <c r="BJ24" i="14"/>
  <c r="BI24" i="14"/>
  <c r="BH24" i="14"/>
  <c r="BG24" i="14"/>
  <c r="BF24" i="14"/>
  <c r="BE24" i="14"/>
  <c r="BD24" i="14"/>
  <c r="BC24" i="14"/>
  <c r="BB24" i="14"/>
  <c r="BA24" i="14"/>
  <c r="AZ24" i="14"/>
  <c r="AY24" i="14"/>
  <c r="AX24" i="14"/>
  <c r="AW24" i="14"/>
  <c r="AV24" i="14"/>
  <c r="AU24" i="14"/>
  <c r="AT24" i="14"/>
  <c r="AS24" i="14"/>
  <c r="AR24" i="14"/>
  <c r="AQ24" i="14"/>
  <c r="AP24" i="14"/>
  <c r="AO24" i="14"/>
  <c r="AN24" i="14"/>
  <c r="AM24" i="14"/>
  <c r="AL24" i="14"/>
  <c r="AK24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CQ23" i="14"/>
  <c r="CP23" i="14"/>
  <c r="CO23" i="14"/>
  <c r="CN23" i="14"/>
  <c r="CM23" i="14"/>
  <c r="CL23" i="14"/>
  <c r="CK23" i="14"/>
  <c r="CJ23" i="14"/>
  <c r="CI23" i="14"/>
  <c r="CH23" i="14"/>
  <c r="CG23" i="14"/>
  <c r="CF23" i="14"/>
  <c r="CE23" i="14"/>
  <c r="CD23" i="14"/>
  <c r="CC23" i="14"/>
  <c r="CB23" i="14"/>
  <c r="CA23" i="14"/>
  <c r="BZ23" i="14"/>
  <c r="BY23" i="14"/>
  <c r="BX23" i="14"/>
  <c r="BW23" i="14"/>
  <c r="BV23" i="14"/>
  <c r="BU23" i="14"/>
  <c r="BT23" i="14"/>
  <c r="BS23" i="14"/>
  <c r="BR23" i="14"/>
  <c r="BQ23" i="14"/>
  <c r="BP23" i="14"/>
  <c r="BO23" i="14"/>
  <c r="BN23" i="14"/>
  <c r="BM23" i="14"/>
  <c r="BL23" i="14"/>
  <c r="BK23" i="14"/>
  <c r="BJ23" i="14"/>
  <c r="BI23" i="14"/>
  <c r="BH23" i="14"/>
  <c r="BG23" i="14"/>
  <c r="BF23" i="14"/>
  <c r="BE23" i="14"/>
  <c r="BD23" i="14"/>
  <c r="BC23" i="14"/>
  <c r="BB23" i="14"/>
  <c r="BA23" i="14"/>
  <c r="AZ23" i="14"/>
  <c r="AY23" i="14"/>
  <c r="AX23" i="14"/>
  <c r="AW23" i="14"/>
  <c r="AV23" i="14"/>
  <c r="AU23" i="14"/>
  <c r="AT23" i="14"/>
  <c r="AS23" i="14"/>
  <c r="AR23" i="14"/>
  <c r="AQ23" i="14"/>
  <c r="AP23" i="14"/>
  <c r="AO23" i="14"/>
  <c r="AN23" i="14"/>
  <c r="AM23" i="14"/>
  <c r="AL23" i="14"/>
  <c r="AK23" i="14"/>
  <c r="AJ23" i="14"/>
  <c r="AI23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C17" i="14" a="1"/>
  <c r="I15" i="14"/>
  <c r="I14" i="14"/>
  <c r="I12" i="14"/>
  <c r="I11" i="14"/>
  <c r="I9" i="14"/>
  <c r="I8" i="14"/>
  <c r="I7" i="14"/>
  <c r="R4" i="14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BW54" i="8"/>
  <c r="BX54" i="8"/>
  <c r="BY54" i="8"/>
  <c r="BZ54" i="8"/>
  <c r="CA54" i="8"/>
  <c r="CB54" i="8"/>
  <c r="CC54" i="8"/>
  <c r="CD54" i="8"/>
  <c r="CE54" i="8"/>
  <c r="CF54" i="8"/>
  <c r="CG54" i="8"/>
  <c r="CH54" i="8"/>
  <c r="CI54" i="8"/>
  <c r="CJ54" i="8"/>
  <c r="CK54" i="8"/>
  <c r="CL54" i="8"/>
  <c r="CM54" i="8"/>
  <c r="CN54" i="8"/>
  <c r="CO54" i="8"/>
  <c r="CP54" i="8"/>
  <c r="CQ54" i="8"/>
  <c r="CR54" i="8"/>
  <c r="CS54" i="8"/>
  <c r="CT54" i="8"/>
  <c r="CU54" i="8"/>
  <c r="CV54" i="8"/>
  <c r="CW54" i="8"/>
  <c r="CX54" i="8"/>
  <c r="CY54" i="8"/>
  <c r="CZ54" i="8"/>
  <c r="R54" i="8"/>
  <c r="C53" i="8"/>
  <c r="C54" i="8"/>
  <c r="E47" i="8"/>
  <c r="E48" i="8"/>
  <c r="E49" i="8"/>
  <c r="E50" i="8"/>
  <c r="E51" i="8"/>
  <c r="E52" i="8"/>
  <c r="E53" i="8"/>
  <c r="E54" i="8"/>
  <c r="D33" i="12"/>
  <c r="C36" i="12"/>
  <c r="C37" i="12"/>
  <c r="C35" i="12"/>
  <c r="C34" i="12"/>
  <c r="D46" i="8"/>
  <c r="C49" i="8"/>
  <c r="C52" i="8"/>
  <c r="C48" i="8"/>
  <c r="C51" i="8"/>
  <c r="C47" i="8"/>
  <c r="C50" i="8"/>
  <c r="R13" i="14"/>
  <c r="R10" i="14"/>
  <c r="I16" i="14"/>
  <c r="M16" i="14"/>
  <c r="J16" i="14"/>
  <c r="N16" i="14"/>
  <c r="K16" i="14"/>
  <c r="L16" i="14"/>
  <c r="R15" i="14"/>
  <c r="R9" i="14"/>
  <c r="R12" i="14"/>
  <c r="R14" i="14"/>
  <c r="R11" i="14"/>
  <c r="R3" i="14"/>
  <c r="S4" i="14"/>
  <c r="T4" i="14"/>
  <c r="U4" i="14"/>
  <c r="V4" i="14"/>
  <c r="W4" i="14"/>
  <c r="X4" i="14"/>
  <c r="Y4" i="14"/>
  <c r="Z4" i="14"/>
  <c r="AA4" i="14"/>
  <c r="AB4" i="14"/>
  <c r="AC4" i="14"/>
  <c r="AD4" i="14"/>
  <c r="AE4" i="14"/>
  <c r="AF4" i="14"/>
  <c r="AG4" i="14"/>
  <c r="AH4" i="14"/>
  <c r="AI4" i="14"/>
  <c r="AJ4" i="14"/>
  <c r="AK4" i="14"/>
  <c r="AL4" i="14"/>
  <c r="AM4" i="14"/>
  <c r="AN4" i="14"/>
  <c r="AO4" i="14"/>
  <c r="AP4" i="14"/>
  <c r="AQ4" i="14"/>
  <c r="AR4" i="14"/>
  <c r="AS4" i="14"/>
  <c r="AT4" i="14"/>
  <c r="AU4" i="14"/>
  <c r="AV4" i="14"/>
  <c r="AW4" i="14"/>
  <c r="AX4" i="14"/>
  <c r="AY4" i="14"/>
  <c r="AZ4" i="14"/>
  <c r="BA4" i="14"/>
  <c r="BB4" i="14"/>
  <c r="BC4" i="14"/>
  <c r="BD4" i="14"/>
  <c r="BE4" i="14"/>
  <c r="BF4" i="14"/>
  <c r="BG4" i="14"/>
  <c r="BH4" i="14"/>
  <c r="BI4" i="14"/>
  <c r="BJ4" i="14"/>
  <c r="BK4" i="14"/>
  <c r="BL4" i="14"/>
  <c r="BM4" i="14"/>
  <c r="BN4" i="14"/>
  <c r="BO4" i="14"/>
  <c r="BP4" i="14"/>
  <c r="BQ4" i="14"/>
  <c r="BR4" i="14"/>
  <c r="BS4" i="14"/>
  <c r="BT4" i="14"/>
  <c r="BU4" i="14"/>
  <c r="BV4" i="14"/>
  <c r="BW4" i="14"/>
  <c r="BX4" i="14"/>
  <c r="BY4" i="14"/>
  <c r="BZ4" i="14"/>
  <c r="CA4" i="14"/>
  <c r="CB4" i="14"/>
  <c r="CC4" i="14"/>
  <c r="CD4" i="14"/>
  <c r="CE4" i="14"/>
  <c r="CF4" i="14"/>
  <c r="CG4" i="14"/>
  <c r="CH4" i="14"/>
  <c r="CI4" i="14"/>
  <c r="CJ4" i="14"/>
  <c r="CK4" i="14"/>
  <c r="CL4" i="14"/>
  <c r="CM4" i="14"/>
  <c r="CN4" i="14"/>
  <c r="CO4" i="14"/>
  <c r="CP4" i="14"/>
  <c r="CQ4" i="14"/>
  <c r="R7" i="14"/>
  <c r="R8" i="14"/>
  <c r="E18" i="14"/>
  <c r="C17" i="14"/>
  <c r="E19" i="14"/>
  <c r="CZ40" i="12"/>
  <c r="CY40" i="12"/>
  <c r="CX40" i="12"/>
  <c r="CW40" i="12"/>
  <c r="CV40" i="12"/>
  <c r="CU40" i="12"/>
  <c r="CT40" i="12"/>
  <c r="CS40" i="12"/>
  <c r="CR40" i="12"/>
  <c r="CQ40" i="12"/>
  <c r="CP40" i="12"/>
  <c r="CO40" i="12"/>
  <c r="CN40" i="12"/>
  <c r="CM40" i="12"/>
  <c r="CL40" i="12"/>
  <c r="CK40" i="12"/>
  <c r="CJ40" i="12"/>
  <c r="CI40" i="12"/>
  <c r="CH40" i="12"/>
  <c r="CG40" i="12"/>
  <c r="CF40" i="12"/>
  <c r="CE40" i="12"/>
  <c r="CD40" i="12"/>
  <c r="CC40" i="12"/>
  <c r="CB40" i="12"/>
  <c r="CA40" i="12"/>
  <c r="BZ40" i="12"/>
  <c r="BY40" i="12"/>
  <c r="BX40" i="12"/>
  <c r="BW40" i="12"/>
  <c r="BV40" i="12"/>
  <c r="BU40" i="12"/>
  <c r="BT40" i="12"/>
  <c r="BS40" i="12"/>
  <c r="BR40" i="12"/>
  <c r="BQ40" i="12"/>
  <c r="BP40" i="12"/>
  <c r="BO40" i="12"/>
  <c r="BN40" i="12"/>
  <c r="BM40" i="12"/>
  <c r="BL40" i="12"/>
  <c r="BK40" i="12"/>
  <c r="BJ40" i="12"/>
  <c r="BI40" i="12"/>
  <c r="BH40" i="12"/>
  <c r="BG40" i="12"/>
  <c r="BF40" i="12"/>
  <c r="BE40" i="12"/>
  <c r="BD40" i="12"/>
  <c r="BC40" i="12"/>
  <c r="BB40" i="12"/>
  <c r="BA40" i="12"/>
  <c r="AZ40" i="12"/>
  <c r="AY40" i="12"/>
  <c r="AX40" i="12"/>
  <c r="AW40" i="12"/>
  <c r="AV40" i="12"/>
  <c r="AU40" i="12"/>
  <c r="AT40" i="12"/>
  <c r="AS40" i="12"/>
  <c r="AR40" i="12"/>
  <c r="AQ40" i="12"/>
  <c r="AP40" i="12"/>
  <c r="AO40" i="12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I40" i="12"/>
  <c r="E40" i="12"/>
  <c r="CZ31" i="12"/>
  <c r="CY31" i="12"/>
  <c r="CX31" i="12"/>
  <c r="CW31" i="12"/>
  <c r="CV31" i="12"/>
  <c r="CU31" i="12"/>
  <c r="CT31" i="12"/>
  <c r="CS31" i="12"/>
  <c r="CR31" i="12"/>
  <c r="CQ31" i="12"/>
  <c r="CP31" i="12"/>
  <c r="CO31" i="12"/>
  <c r="CN31" i="12"/>
  <c r="CM31" i="12"/>
  <c r="CL31" i="12"/>
  <c r="CK31" i="12"/>
  <c r="CJ31" i="12"/>
  <c r="CI31" i="12"/>
  <c r="CH31" i="12"/>
  <c r="CG31" i="12"/>
  <c r="CF31" i="12"/>
  <c r="CE31" i="12"/>
  <c r="CD31" i="12"/>
  <c r="CC31" i="12"/>
  <c r="CB31" i="12"/>
  <c r="CA31" i="12"/>
  <c r="BZ31" i="12"/>
  <c r="BY31" i="12"/>
  <c r="BX31" i="12"/>
  <c r="BW31" i="12"/>
  <c r="BV31" i="12"/>
  <c r="BU31" i="12"/>
  <c r="BT31" i="12"/>
  <c r="BS31" i="12"/>
  <c r="BR31" i="12"/>
  <c r="BQ31" i="12"/>
  <c r="BP31" i="12"/>
  <c r="BO31" i="12"/>
  <c r="BN31" i="12"/>
  <c r="BM31" i="12"/>
  <c r="BL31" i="12"/>
  <c r="BK31" i="12"/>
  <c r="BJ31" i="12"/>
  <c r="BI31" i="12"/>
  <c r="BH31" i="12"/>
  <c r="BG31" i="12"/>
  <c r="BF31" i="12"/>
  <c r="BE31" i="12"/>
  <c r="BD31" i="12"/>
  <c r="BC31" i="12"/>
  <c r="BB31" i="12"/>
  <c r="BA31" i="12"/>
  <c r="AZ31" i="12"/>
  <c r="AY31" i="12"/>
  <c r="AX31" i="12"/>
  <c r="AW31" i="12"/>
  <c r="AV31" i="12"/>
  <c r="AU31" i="12"/>
  <c r="AT31" i="12"/>
  <c r="AS31" i="12"/>
  <c r="AR31" i="12"/>
  <c r="AQ31" i="12"/>
  <c r="AP31" i="12"/>
  <c r="AO31" i="12"/>
  <c r="AN31" i="12"/>
  <c r="AM31" i="12"/>
  <c r="AL31" i="12"/>
  <c r="AK31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I31" i="12"/>
  <c r="E31" i="12"/>
  <c r="CZ30" i="12"/>
  <c r="CY30" i="12"/>
  <c r="CX30" i="12"/>
  <c r="CW30" i="12"/>
  <c r="CV30" i="12"/>
  <c r="CU30" i="12"/>
  <c r="CT30" i="12"/>
  <c r="CS30" i="12"/>
  <c r="CR30" i="12"/>
  <c r="CQ30" i="12"/>
  <c r="CP30" i="12"/>
  <c r="CO30" i="12"/>
  <c r="CN30" i="12"/>
  <c r="CM30" i="12"/>
  <c r="CL30" i="12"/>
  <c r="CK30" i="12"/>
  <c r="CJ30" i="12"/>
  <c r="CI30" i="12"/>
  <c r="CH30" i="12"/>
  <c r="CG30" i="12"/>
  <c r="CF30" i="12"/>
  <c r="CE30" i="12"/>
  <c r="CD30" i="12"/>
  <c r="CC30" i="12"/>
  <c r="CB30" i="12"/>
  <c r="CA30" i="12"/>
  <c r="BZ30" i="12"/>
  <c r="BY30" i="12"/>
  <c r="BX30" i="12"/>
  <c r="BW30" i="12"/>
  <c r="BV30" i="12"/>
  <c r="BU30" i="12"/>
  <c r="BT30" i="12"/>
  <c r="BS30" i="12"/>
  <c r="BR30" i="12"/>
  <c r="BQ30" i="12"/>
  <c r="BP30" i="12"/>
  <c r="BO30" i="12"/>
  <c r="BN30" i="12"/>
  <c r="BM30" i="12"/>
  <c r="BL30" i="12"/>
  <c r="BK30" i="12"/>
  <c r="BJ30" i="12"/>
  <c r="BI30" i="12"/>
  <c r="BH30" i="12"/>
  <c r="BG30" i="12"/>
  <c r="BF30" i="12"/>
  <c r="BE30" i="12"/>
  <c r="BD30" i="12"/>
  <c r="BC30" i="12"/>
  <c r="BB30" i="12"/>
  <c r="BA30" i="12"/>
  <c r="AZ30" i="12"/>
  <c r="AY30" i="12"/>
  <c r="AX30" i="12"/>
  <c r="AW30" i="12"/>
  <c r="AV30" i="12"/>
  <c r="AU30" i="12"/>
  <c r="AT30" i="12"/>
  <c r="AS30" i="12"/>
  <c r="AR30" i="12"/>
  <c r="AQ30" i="12"/>
  <c r="AP30" i="12"/>
  <c r="AO30" i="12"/>
  <c r="AN30" i="12"/>
  <c r="AM30" i="12"/>
  <c r="AL30" i="12"/>
  <c r="AK30" i="12"/>
  <c r="AJ30" i="12"/>
  <c r="AI30" i="12"/>
  <c r="AH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I30" i="12"/>
  <c r="E30" i="12"/>
  <c r="CZ29" i="12"/>
  <c r="CY29" i="12"/>
  <c r="CX29" i="12"/>
  <c r="CW29" i="12"/>
  <c r="CV29" i="12"/>
  <c r="CU29" i="12"/>
  <c r="CT29" i="12"/>
  <c r="CS29" i="12"/>
  <c r="CR29" i="12"/>
  <c r="CQ29" i="12"/>
  <c r="CP29" i="12"/>
  <c r="CO29" i="12"/>
  <c r="CN29" i="12"/>
  <c r="CM29" i="12"/>
  <c r="CL29" i="12"/>
  <c r="CK29" i="12"/>
  <c r="CJ29" i="12"/>
  <c r="CI29" i="12"/>
  <c r="CH29" i="12"/>
  <c r="CG29" i="12"/>
  <c r="CF29" i="12"/>
  <c r="CE29" i="12"/>
  <c r="CD29" i="12"/>
  <c r="CC29" i="12"/>
  <c r="CB29" i="12"/>
  <c r="CA29" i="12"/>
  <c r="BZ29" i="12"/>
  <c r="BY29" i="12"/>
  <c r="BX29" i="12"/>
  <c r="BW29" i="12"/>
  <c r="BV29" i="12"/>
  <c r="BU29" i="12"/>
  <c r="BT29" i="12"/>
  <c r="BS29" i="12"/>
  <c r="BR29" i="12"/>
  <c r="BQ29" i="12"/>
  <c r="BP29" i="12"/>
  <c r="BO29" i="12"/>
  <c r="BN29" i="12"/>
  <c r="BM29" i="12"/>
  <c r="BL29" i="12"/>
  <c r="BK29" i="12"/>
  <c r="BJ29" i="12"/>
  <c r="BI29" i="12"/>
  <c r="BH29" i="12"/>
  <c r="BG29" i="12"/>
  <c r="BF29" i="12"/>
  <c r="BE29" i="12"/>
  <c r="BD29" i="12"/>
  <c r="BC29" i="12"/>
  <c r="BB29" i="12"/>
  <c r="BA29" i="12"/>
  <c r="AZ29" i="12"/>
  <c r="AY29" i="12"/>
  <c r="AX29" i="12"/>
  <c r="AW29" i="12"/>
  <c r="AV29" i="12"/>
  <c r="AU29" i="12"/>
  <c r="AT29" i="12"/>
  <c r="AS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I29" i="12"/>
  <c r="E29" i="12"/>
  <c r="N20" i="12"/>
  <c r="M20" i="12"/>
  <c r="K20" i="12"/>
  <c r="J20" i="12"/>
  <c r="I20" i="12"/>
  <c r="N19" i="12"/>
  <c r="M19" i="12"/>
  <c r="K19" i="12"/>
  <c r="J19" i="12"/>
  <c r="I19" i="12"/>
  <c r="N15" i="12"/>
  <c r="M15" i="12"/>
  <c r="L15" i="12"/>
  <c r="K15" i="12"/>
  <c r="J15" i="12"/>
  <c r="I15" i="12"/>
  <c r="N16" i="12"/>
  <c r="L16" i="12"/>
  <c r="K16" i="12"/>
  <c r="J16" i="12"/>
  <c r="I16" i="12"/>
  <c r="N14" i="12"/>
  <c r="M14" i="12"/>
  <c r="L14" i="12"/>
  <c r="K14" i="12"/>
  <c r="J14" i="12"/>
  <c r="I14" i="12"/>
  <c r="N13" i="12"/>
  <c r="M13" i="12"/>
  <c r="L13" i="12"/>
  <c r="K13" i="12"/>
  <c r="J13" i="12"/>
  <c r="I13" i="12"/>
  <c r="N12" i="12"/>
  <c r="M12" i="12"/>
  <c r="L12" i="12"/>
  <c r="K12" i="12"/>
  <c r="J12" i="12"/>
  <c r="I12" i="12"/>
  <c r="N11" i="12"/>
  <c r="M11" i="12"/>
  <c r="L11" i="12"/>
  <c r="K11" i="12"/>
  <c r="J11" i="12"/>
  <c r="I11" i="12"/>
  <c r="N10" i="12"/>
  <c r="N37" i="12"/>
  <c r="M10" i="12"/>
  <c r="M37" i="12"/>
  <c r="L10" i="12"/>
  <c r="K10" i="12"/>
  <c r="K37" i="12"/>
  <c r="J10" i="12"/>
  <c r="J37" i="12"/>
  <c r="I10" i="12"/>
  <c r="N9" i="12"/>
  <c r="M9" i="12"/>
  <c r="M34" i="12"/>
  <c r="L9" i="12"/>
  <c r="L34" i="12"/>
  <c r="K9" i="12"/>
  <c r="K34" i="12"/>
  <c r="J9" i="12"/>
  <c r="I9" i="12"/>
  <c r="N36" i="12"/>
  <c r="M36" i="12"/>
  <c r="L36" i="12"/>
  <c r="K36" i="12"/>
  <c r="J36" i="12"/>
  <c r="N7" i="12"/>
  <c r="M7" i="12"/>
  <c r="L7" i="12"/>
  <c r="K7" i="12"/>
  <c r="J7" i="12"/>
  <c r="I7" i="12"/>
  <c r="Q2" i="12"/>
  <c r="DA4" i="12"/>
  <c r="DA3" i="12"/>
  <c r="O2" i="12"/>
  <c r="R4" i="12"/>
  <c r="J8" i="1"/>
  <c r="J9" i="1"/>
  <c r="J10" i="1"/>
  <c r="J11" i="1"/>
  <c r="J12" i="1"/>
  <c r="J66" i="1"/>
  <c r="J59" i="1"/>
  <c r="J60" i="1"/>
  <c r="J27" i="1"/>
  <c r="J61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7" i="1"/>
  <c r="N8" i="8"/>
  <c r="N9" i="8"/>
  <c r="N10" i="8"/>
  <c r="N11" i="8"/>
  <c r="N12" i="8"/>
  <c r="N44" i="8"/>
  <c r="N14" i="8"/>
  <c r="N13" i="8"/>
  <c r="N15" i="8"/>
  <c r="N16" i="8"/>
  <c r="N51" i="8"/>
  <c r="N17" i="8"/>
  <c r="N39" i="8"/>
  <c r="N18" i="8"/>
  <c r="N40" i="8"/>
  <c r="N19" i="8"/>
  <c r="N20" i="8"/>
  <c r="N21" i="8"/>
  <c r="N22" i="8"/>
  <c r="N24" i="8"/>
  <c r="N25" i="8"/>
  <c r="N23" i="8"/>
  <c r="N26" i="8"/>
  <c r="N27" i="8"/>
  <c r="N28" i="8"/>
  <c r="N29" i="8"/>
  <c r="N30" i="8"/>
  <c r="N31" i="8"/>
  <c r="N32" i="8"/>
  <c r="N33" i="8"/>
  <c r="N35" i="8"/>
  <c r="N34" i="8"/>
  <c r="M8" i="8"/>
  <c r="M9" i="8"/>
  <c r="M10" i="8"/>
  <c r="M11" i="8"/>
  <c r="M12" i="8"/>
  <c r="M44" i="8"/>
  <c r="M14" i="8"/>
  <c r="M13" i="8"/>
  <c r="M15" i="8"/>
  <c r="M16" i="8"/>
  <c r="M51" i="8"/>
  <c r="M17" i="8"/>
  <c r="M39" i="8"/>
  <c r="M18" i="8"/>
  <c r="M40" i="8"/>
  <c r="M20" i="8"/>
  <c r="M21" i="8"/>
  <c r="M22" i="8"/>
  <c r="M24" i="8"/>
  <c r="M25" i="8"/>
  <c r="M23" i="8"/>
  <c r="M26" i="8"/>
  <c r="M27" i="8"/>
  <c r="M28" i="8"/>
  <c r="M29" i="8"/>
  <c r="M30" i="8"/>
  <c r="M31" i="8"/>
  <c r="M32" i="8"/>
  <c r="M33" i="8"/>
  <c r="M35" i="8"/>
  <c r="M34" i="8"/>
  <c r="N7" i="8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8" i="1"/>
  <c r="N9" i="1"/>
  <c r="N10" i="1"/>
  <c r="N11" i="1"/>
  <c r="N12" i="1"/>
  <c r="N66" i="1"/>
  <c r="N27" i="1"/>
  <c r="N61" i="1"/>
  <c r="N7" i="1"/>
  <c r="N65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M36" i="1"/>
  <c r="L36" i="1"/>
  <c r="K36" i="1"/>
  <c r="M35" i="1"/>
  <c r="L35" i="1"/>
  <c r="K35" i="1"/>
  <c r="M34" i="1"/>
  <c r="L34" i="1"/>
  <c r="K34" i="1"/>
  <c r="M33" i="1"/>
  <c r="L33" i="1"/>
  <c r="K33" i="1"/>
  <c r="M32" i="1"/>
  <c r="L32" i="1"/>
  <c r="K32" i="1"/>
  <c r="M31" i="1"/>
  <c r="L31" i="1"/>
  <c r="K31" i="1"/>
  <c r="M30" i="1"/>
  <c r="L30" i="1"/>
  <c r="K30" i="1"/>
  <c r="M29" i="1"/>
  <c r="M64" i="1"/>
  <c r="L29" i="1"/>
  <c r="K29" i="1"/>
  <c r="M27" i="1"/>
  <c r="M61" i="1"/>
  <c r="L27" i="1"/>
  <c r="L61" i="1"/>
  <c r="K27" i="1"/>
  <c r="K61" i="1"/>
  <c r="K60" i="1"/>
  <c r="M12" i="1"/>
  <c r="M66" i="1"/>
  <c r="L12" i="1"/>
  <c r="L66" i="1"/>
  <c r="K12" i="1"/>
  <c r="K66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K8" i="8"/>
  <c r="K9" i="8"/>
  <c r="K10" i="8"/>
  <c r="K11" i="8"/>
  <c r="K12" i="8"/>
  <c r="K44" i="8"/>
  <c r="K14" i="8"/>
  <c r="K49" i="8"/>
  <c r="K13" i="8"/>
  <c r="K15" i="8"/>
  <c r="K16" i="8"/>
  <c r="K51" i="8"/>
  <c r="K17" i="8"/>
  <c r="K39" i="8"/>
  <c r="K18" i="8"/>
  <c r="K40" i="8"/>
  <c r="K19" i="8"/>
  <c r="K20" i="8"/>
  <c r="K21" i="8"/>
  <c r="K22" i="8"/>
  <c r="K24" i="8"/>
  <c r="K25" i="8"/>
  <c r="K23" i="8"/>
  <c r="K26" i="8"/>
  <c r="K27" i="8"/>
  <c r="K28" i="8"/>
  <c r="K29" i="8"/>
  <c r="K30" i="8"/>
  <c r="K31" i="8"/>
  <c r="K32" i="8"/>
  <c r="K33" i="8"/>
  <c r="K35" i="8"/>
  <c r="K34" i="8"/>
  <c r="L7" i="8"/>
  <c r="M7" i="8"/>
  <c r="L8" i="8"/>
  <c r="L9" i="8"/>
  <c r="L10" i="8"/>
  <c r="L11" i="8"/>
  <c r="L12" i="8"/>
  <c r="L44" i="8"/>
  <c r="L14" i="8"/>
  <c r="L13" i="8"/>
  <c r="L15" i="8"/>
  <c r="L28" i="8"/>
  <c r="L29" i="8"/>
  <c r="L30" i="8"/>
  <c r="L31" i="8"/>
  <c r="L32" i="8"/>
  <c r="L33" i="8"/>
  <c r="L35" i="8"/>
  <c r="L34" i="8"/>
  <c r="L17" i="8"/>
  <c r="L39" i="8"/>
  <c r="L18" i="8"/>
  <c r="L40" i="8"/>
  <c r="L19" i="8"/>
  <c r="L20" i="8"/>
  <c r="L21" i="8"/>
  <c r="L22" i="8"/>
  <c r="L24" i="8"/>
  <c r="L25" i="8"/>
  <c r="L23" i="8"/>
  <c r="L26" i="8"/>
  <c r="L27" i="8"/>
  <c r="L16" i="8"/>
  <c r="L51" i="8"/>
  <c r="J13" i="8"/>
  <c r="J8" i="8"/>
  <c r="J9" i="8"/>
  <c r="J10" i="8"/>
  <c r="J11" i="8"/>
  <c r="J12" i="8"/>
  <c r="J44" i="8"/>
  <c r="J14" i="8"/>
  <c r="J15" i="8"/>
  <c r="J16" i="8"/>
  <c r="J51" i="8"/>
  <c r="J17" i="8"/>
  <c r="J39" i="8"/>
  <c r="J18" i="8"/>
  <c r="J40" i="8"/>
  <c r="J19" i="8"/>
  <c r="J20" i="8"/>
  <c r="J21" i="8"/>
  <c r="J22" i="8"/>
  <c r="J24" i="8"/>
  <c r="J25" i="8"/>
  <c r="J23" i="8"/>
  <c r="J26" i="8"/>
  <c r="J27" i="8"/>
  <c r="J28" i="8"/>
  <c r="J29" i="8"/>
  <c r="J30" i="8"/>
  <c r="J31" i="8"/>
  <c r="J32" i="8"/>
  <c r="J33" i="8"/>
  <c r="J35" i="8"/>
  <c r="J34" i="8"/>
  <c r="J7" i="8"/>
  <c r="CZ25" i="9"/>
  <c r="CY25" i="9"/>
  <c r="CX25" i="9"/>
  <c r="CW25" i="9"/>
  <c r="CV25" i="9"/>
  <c r="CU25" i="9"/>
  <c r="CT25" i="9"/>
  <c r="CS25" i="9"/>
  <c r="CR25" i="9"/>
  <c r="CQ25" i="9"/>
  <c r="CP25" i="9"/>
  <c r="CO25" i="9"/>
  <c r="CN25" i="9"/>
  <c r="CM25" i="9"/>
  <c r="CL25" i="9"/>
  <c r="CK25" i="9"/>
  <c r="CJ25" i="9"/>
  <c r="CI25" i="9"/>
  <c r="CH25" i="9"/>
  <c r="CG25" i="9"/>
  <c r="CF25" i="9"/>
  <c r="CE25" i="9"/>
  <c r="CD25" i="9"/>
  <c r="CC25" i="9"/>
  <c r="CB25" i="9"/>
  <c r="CA25" i="9"/>
  <c r="BZ25" i="9"/>
  <c r="BY25" i="9"/>
  <c r="BX25" i="9"/>
  <c r="BW25" i="9"/>
  <c r="BV25" i="9"/>
  <c r="BU25" i="9"/>
  <c r="BT25" i="9"/>
  <c r="BS25" i="9"/>
  <c r="BR25" i="9"/>
  <c r="BQ25" i="9"/>
  <c r="BP25" i="9"/>
  <c r="BO25" i="9"/>
  <c r="BN25" i="9"/>
  <c r="BM25" i="9"/>
  <c r="BL25" i="9"/>
  <c r="BK25" i="9"/>
  <c r="BJ25" i="9"/>
  <c r="BI25" i="9"/>
  <c r="BH25" i="9"/>
  <c r="BG25" i="9"/>
  <c r="BF25" i="9"/>
  <c r="BE25" i="9"/>
  <c r="BD25" i="9"/>
  <c r="BC25" i="9"/>
  <c r="BB25" i="9"/>
  <c r="BA25" i="9"/>
  <c r="AZ25" i="9"/>
  <c r="AY25" i="9"/>
  <c r="AX25" i="9"/>
  <c r="AW25" i="9"/>
  <c r="AV25" i="9"/>
  <c r="AU25" i="9"/>
  <c r="AT25" i="9"/>
  <c r="AS25" i="9"/>
  <c r="AR25" i="9"/>
  <c r="AQ25" i="9"/>
  <c r="AP25" i="9"/>
  <c r="AO25" i="9"/>
  <c r="AN25" i="9"/>
  <c r="AM25" i="9"/>
  <c r="AL25" i="9"/>
  <c r="AK25" i="9"/>
  <c r="AJ25" i="9"/>
  <c r="AI25" i="9"/>
  <c r="AH25" i="9"/>
  <c r="AG25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CZ24" i="9"/>
  <c r="CY24" i="9"/>
  <c r="CX24" i="9"/>
  <c r="CW24" i="9"/>
  <c r="CV24" i="9"/>
  <c r="CU24" i="9"/>
  <c r="CT24" i="9"/>
  <c r="CS24" i="9"/>
  <c r="CR24" i="9"/>
  <c r="CQ24" i="9"/>
  <c r="CP24" i="9"/>
  <c r="CO24" i="9"/>
  <c r="CN24" i="9"/>
  <c r="CM24" i="9"/>
  <c r="CL24" i="9"/>
  <c r="CK24" i="9"/>
  <c r="CJ24" i="9"/>
  <c r="CI24" i="9"/>
  <c r="CH24" i="9"/>
  <c r="CG24" i="9"/>
  <c r="CF24" i="9"/>
  <c r="CE24" i="9"/>
  <c r="CD24" i="9"/>
  <c r="CC24" i="9"/>
  <c r="CB24" i="9"/>
  <c r="CA24" i="9"/>
  <c r="BZ24" i="9"/>
  <c r="BY24" i="9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C18" i="9" a="1"/>
  <c r="I16" i="9"/>
  <c r="I15" i="9"/>
  <c r="I14" i="9"/>
  <c r="I13" i="9"/>
  <c r="I12" i="9"/>
  <c r="I11" i="9"/>
  <c r="I10" i="9"/>
  <c r="I9" i="9"/>
  <c r="I8" i="9"/>
  <c r="I7" i="9"/>
  <c r="E44" i="8"/>
  <c r="I34" i="8"/>
  <c r="I35" i="8"/>
  <c r="I33" i="8"/>
  <c r="I32" i="8"/>
  <c r="I31" i="8"/>
  <c r="I30" i="8"/>
  <c r="I29" i="8"/>
  <c r="I28" i="8"/>
  <c r="I27" i="8"/>
  <c r="I26" i="8"/>
  <c r="I23" i="8"/>
  <c r="I25" i="8"/>
  <c r="I24" i="8"/>
  <c r="I22" i="8"/>
  <c r="I21" i="8"/>
  <c r="I20" i="8"/>
  <c r="I19" i="8"/>
  <c r="I18" i="8"/>
  <c r="I40" i="8"/>
  <c r="I17" i="8"/>
  <c r="I39" i="8"/>
  <c r="I16" i="8"/>
  <c r="I51" i="8"/>
  <c r="I15" i="8"/>
  <c r="I13" i="8"/>
  <c r="I14" i="8"/>
  <c r="I12" i="8"/>
  <c r="I44" i="8"/>
  <c r="I11" i="8"/>
  <c r="I10" i="8"/>
  <c r="I9" i="8"/>
  <c r="I8" i="8"/>
  <c r="I7" i="8"/>
  <c r="Q2" i="8"/>
  <c r="O2" i="8"/>
  <c r="I37" i="8"/>
  <c r="M65" i="1"/>
  <c r="J65" i="1"/>
  <c r="L64" i="1"/>
  <c r="N64" i="1"/>
  <c r="L65" i="1"/>
  <c r="K65" i="1"/>
  <c r="L37" i="8"/>
  <c r="M53" i="8"/>
  <c r="N38" i="8"/>
  <c r="R3" i="12"/>
  <c r="J57" i="1"/>
  <c r="J27" i="5"/>
  <c r="J64" i="1"/>
  <c r="J63" i="1"/>
  <c r="J62" i="1"/>
  <c r="K64" i="1"/>
  <c r="K58" i="1"/>
  <c r="J58" i="1"/>
  <c r="K62" i="1"/>
  <c r="K63" i="1"/>
  <c r="J53" i="8"/>
  <c r="N53" i="8"/>
  <c r="N52" i="8"/>
  <c r="J52" i="8"/>
  <c r="N34" i="12"/>
  <c r="L37" i="12"/>
  <c r="K43" i="8"/>
  <c r="L49" i="8"/>
  <c r="I42" i="8"/>
  <c r="K38" i="8"/>
  <c r="N43" i="8"/>
  <c r="M37" i="8"/>
  <c r="I46" i="8"/>
  <c r="I49" i="8"/>
  <c r="M52" i="8"/>
  <c r="J38" i="8"/>
  <c r="L38" i="8"/>
  <c r="M43" i="8"/>
  <c r="K53" i="8"/>
  <c r="M54" i="8"/>
  <c r="N37" i="8"/>
  <c r="I52" i="8"/>
  <c r="L52" i="8"/>
  <c r="N49" i="8"/>
  <c r="J49" i="8"/>
  <c r="L54" i="8"/>
  <c r="I53" i="8"/>
  <c r="I43" i="8"/>
  <c r="I38" i="8"/>
  <c r="I47" i="8"/>
  <c r="I54" i="8"/>
  <c r="J43" i="8"/>
  <c r="L53" i="8"/>
  <c r="L43" i="8"/>
  <c r="K37" i="8"/>
  <c r="M38" i="8"/>
  <c r="K52" i="8"/>
  <c r="M49" i="8"/>
  <c r="N54" i="8"/>
  <c r="J54" i="8"/>
  <c r="K54" i="8"/>
  <c r="N47" i="8"/>
  <c r="L47" i="8"/>
  <c r="J47" i="8"/>
  <c r="I41" i="8"/>
  <c r="M47" i="8"/>
  <c r="K47" i="8"/>
  <c r="M41" i="8"/>
  <c r="L41" i="8"/>
  <c r="I48" i="8"/>
  <c r="J41" i="8"/>
  <c r="N41" i="8"/>
  <c r="K41" i="8"/>
  <c r="N48" i="8"/>
  <c r="J48" i="8"/>
  <c r="K48" i="8"/>
  <c r="M48" i="8"/>
  <c r="L48" i="8"/>
  <c r="M42" i="8"/>
  <c r="R4" i="8"/>
  <c r="R30" i="8"/>
  <c r="O2" i="9"/>
  <c r="R4" i="9"/>
  <c r="R7" i="9"/>
  <c r="I19" i="9"/>
  <c r="L42" i="8"/>
  <c r="J42" i="8"/>
  <c r="N42" i="8"/>
  <c r="K36" i="8"/>
  <c r="K29" i="9"/>
  <c r="K42" i="8"/>
  <c r="M50" i="8"/>
  <c r="I36" i="8"/>
  <c r="L50" i="8"/>
  <c r="K50" i="8"/>
  <c r="DA4" i="8"/>
  <c r="DA3" i="8"/>
  <c r="Q2" i="9"/>
  <c r="I50" i="8"/>
  <c r="N50" i="8"/>
  <c r="J50" i="8"/>
  <c r="I17" i="9"/>
  <c r="I18" i="9"/>
  <c r="I32" i="12"/>
  <c r="J34" i="12"/>
  <c r="C33" i="12"/>
  <c r="K33" i="12"/>
  <c r="L33" i="12"/>
  <c r="M33" i="12"/>
  <c r="N33" i="12"/>
  <c r="J33" i="12"/>
  <c r="J35" i="12"/>
  <c r="J32" i="12"/>
  <c r="J28" i="14"/>
  <c r="K35" i="12"/>
  <c r="K32" i="12"/>
  <c r="K28" i="14"/>
  <c r="L35" i="12"/>
  <c r="L32" i="12"/>
  <c r="L28" i="14"/>
  <c r="M35" i="12"/>
  <c r="M32" i="12"/>
  <c r="M28" i="14"/>
  <c r="N35" i="12"/>
  <c r="N32" i="12"/>
  <c r="N28" i="14"/>
  <c r="C46" i="8"/>
  <c r="K46" i="8"/>
  <c r="J46" i="8"/>
  <c r="L46" i="8"/>
  <c r="M46" i="8"/>
  <c r="N46" i="8"/>
  <c r="R21" i="14"/>
  <c r="R20" i="14"/>
  <c r="S13" i="14"/>
  <c r="S10" i="14"/>
  <c r="R19" i="14"/>
  <c r="R22" i="14"/>
  <c r="R16" i="14"/>
  <c r="R18" i="14"/>
  <c r="CW53" i="8"/>
  <c r="CS53" i="8"/>
  <c r="CO53" i="8"/>
  <c r="CK53" i="8"/>
  <c r="CG53" i="8"/>
  <c r="CC53" i="8"/>
  <c r="BY53" i="8"/>
  <c r="BU53" i="8"/>
  <c r="BQ53" i="8"/>
  <c r="BM53" i="8"/>
  <c r="BI53" i="8"/>
  <c r="BE53" i="8"/>
  <c r="BA53" i="8"/>
  <c r="AW53" i="8"/>
  <c r="AS53" i="8"/>
  <c r="AO53" i="8"/>
  <c r="AK53" i="8"/>
  <c r="AG53" i="8"/>
  <c r="AC53" i="8"/>
  <c r="Y53" i="8"/>
  <c r="U53" i="8"/>
  <c r="S53" i="8"/>
  <c r="CX53" i="8"/>
  <c r="CP53" i="8"/>
  <c r="CH53" i="8"/>
  <c r="BZ53" i="8"/>
  <c r="BR53" i="8"/>
  <c r="BJ53" i="8"/>
  <c r="BB53" i="8"/>
  <c r="AT53" i="8"/>
  <c r="AL53" i="8"/>
  <c r="AD53" i="8"/>
  <c r="V53" i="8"/>
  <c r="CZ53" i="8"/>
  <c r="CV53" i="8"/>
  <c r="CR53" i="8"/>
  <c r="CN53" i="8"/>
  <c r="CJ53" i="8"/>
  <c r="CF53" i="8"/>
  <c r="CB53" i="8"/>
  <c r="BX53" i="8"/>
  <c r="BT53" i="8"/>
  <c r="BP53" i="8"/>
  <c r="BL53" i="8"/>
  <c r="BH53" i="8"/>
  <c r="BD53" i="8"/>
  <c r="AZ53" i="8"/>
  <c r="AV53" i="8"/>
  <c r="AR53" i="8"/>
  <c r="AN53" i="8"/>
  <c r="AJ53" i="8"/>
  <c r="AF53" i="8"/>
  <c r="AB53" i="8"/>
  <c r="X53" i="8"/>
  <c r="T53" i="8"/>
  <c r="R53" i="8"/>
  <c r="Z53" i="8"/>
  <c r="AH53" i="8"/>
  <c r="AP53" i="8"/>
  <c r="AX53" i="8"/>
  <c r="BF53" i="8"/>
  <c r="BN53" i="8"/>
  <c r="BV53" i="8"/>
  <c r="CD53" i="8"/>
  <c r="CL53" i="8"/>
  <c r="CT53" i="8"/>
  <c r="W53" i="8"/>
  <c r="AA53" i="8"/>
  <c r="AE53" i="8"/>
  <c r="AI53" i="8"/>
  <c r="AM53" i="8"/>
  <c r="AQ53" i="8"/>
  <c r="AU53" i="8"/>
  <c r="AY53" i="8"/>
  <c r="BC53" i="8"/>
  <c r="BG53" i="8"/>
  <c r="BK53" i="8"/>
  <c r="BO53" i="8"/>
  <c r="BS53" i="8"/>
  <c r="BW53" i="8"/>
  <c r="CA53" i="8"/>
  <c r="CE53" i="8"/>
  <c r="CI53" i="8"/>
  <c r="CM53" i="8"/>
  <c r="CQ53" i="8"/>
  <c r="CU53" i="8"/>
  <c r="CY53" i="8"/>
  <c r="R17" i="14"/>
  <c r="S12" i="14"/>
  <c r="S20" i="14"/>
  <c r="S15" i="14"/>
  <c r="S14" i="14"/>
  <c r="S11" i="14"/>
  <c r="S7" i="14"/>
  <c r="S3" i="14"/>
  <c r="S9" i="14"/>
  <c r="S8" i="14"/>
  <c r="CW39" i="12"/>
  <c r="CS39" i="12"/>
  <c r="CO39" i="12"/>
  <c r="CK39" i="12"/>
  <c r="CG39" i="12"/>
  <c r="CC39" i="12"/>
  <c r="BY39" i="12"/>
  <c r="BU39" i="12"/>
  <c r="BQ39" i="12"/>
  <c r="BM39" i="12"/>
  <c r="BI39" i="12"/>
  <c r="BE39" i="12"/>
  <c r="BA39" i="12"/>
  <c r="AW39" i="12"/>
  <c r="AS39" i="12"/>
  <c r="AO39" i="12"/>
  <c r="AK39" i="12"/>
  <c r="AG39" i="12"/>
  <c r="AC39" i="12"/>
  <c r="Y39" i="12"/>
  <c r="U39" i="12"/>
  <c r="I39" i="12"/>
  <c r="CT39" i="12"/>
  <c r="BZ39" i="12"/>
  <c r="BR39" i="12"/>
  <c r="BJ39" i="12"/>
  <c r="BB39" i="12"/>
  <c r="AT39" i="12"/>
  <c r="AL39" i="12"/>
  <c r="AD39" i="12"/>
  <c r="V39" i="12"/>
  <c r="CZ39" i="12"/>
  <c r="CV39" i="12"/>
  <c r="CR39" i="12"/>
  <c r="CN39" i="12"/>
  <c r="CJ39" i="12"/>
  <c r="CF39" i="12"/>
  <c r="CB39" i="12"/>
  <c r="BX39" i="12"/>
  <c r="BT39" i="12"/>
  <c r="BP39" i="12"/>
  <c r="BL39" i="12"/>
  <c r="BH39" i="12"/>
  <c r="BD39" i="12"/>
  <c r="AZ39" i="12"/>
  <c r="AV39" i="12"/>
  <c r="AR39" i="12"/>
  <c r="AN39" i="12"/>
  <c r="AJ39" i="12"/>
  <c r="AF39" i="12"/>
  <c r="AB39" i="12"/>
  <c r="X39" i="12"/>
  <c r="T39" i="12"/>
  <c r="E39" i="12"/>
  <c r="CX39" i="12"/>
  <c r="CP39" i="12"/>
  <c r="CL39" i="12"/>
  <c r="CH39" i="12"/>
  <c r="CD39" i="12"/>
  <c r="BV39" i="12"/>
  <c r="BN39" i="12"/>
  <c r="BF39" i="12"/>
  <c r="AX39" i="12"/>
  <c r="AP39" i="12"/>
  <c r="AH39" i="12"/>
  <c r="Z39" i="12"/>
  <c r="R39" i="12"/>
  <c r="CY39" i="12"/>
  <c r="CU39" i="12"/>
  <c r="CQ39" i="12"/>
  <c r="CM39" i="12"/>
  <c r="CI39" i="12"/>
  <c r="CE39" i="12"/>
  <c r="CA39" i="12"/>
  <c r="BW39" i="12"/>
  <c r="BS39" i="12"/>
  <c r="BO39" i="12"/>
  <c r="BK39" i="12"/>
  <c r="BG39" i="12"/>
  <c r="BC39" i="12"/>
  <c r="AY39" i="12"/>
  <c r="AU39" i="12"/>
  <c r="AQ39" i="12"/>
  <c r="AM39" i="12"/>
  <c r="AI39" i="12"/>
  <c r="AE39" i="12"/>
  <c r="AA39" i="12"/>
  <c r="W39" i="12"/>
  <c r="S39" i="12"/>
  <c r="CX38" i="12"/>
  <c r="CT38" i="12"/>
  <c r="CP38" i="12"/>
  <c r="CL38" i="12"/>
  <c r="CH38" i="12"/>
  <c r="CD38" i="12"/>
  <c r="BZ38" i="12"/>
  <c r="BV38" i="12"/>
  <c r="BR38" i="12"/>
  <c r="BN38" i="12"/>
  <c r="BJ38" i="12"/>
  <c r="BF38" i="12"/>
  <c r="BB38" i="12"/>
  <c r="AX38" i="12"/>
  <c r="AT38" i="12"/>
  <c r="AP38" i="12"/>
  <c r="AL38" i="12"/>
  <c r="AH38" i="12"/>
  <c r="AD38" i="12"/>
  <c r="Z38" i="12"/>
  <c r="V38" i="12"/>
  <c r="R38" i="12"/>
  <c r="CZ38" i="12"/>
  <c r="CR38" i="12"/>
  <c r="CJ38" i="12"/>
  <c r="CB38" i="12"/>
  <c r="BT38" i="12"/>
  <c r="BL38" i="12"/>
  <c r="BD38" i="12"/>
  <c r="AV38" i="12"/>
  <c r="AN38" i="12"/>
  <c r="AB38" i="12"/>
  <c r="T38" i="12"/>
  <c r="CU38" i="12"/>
  <c r="CM38" i="12"/>
  <c r="CE38" i="12"/>
  <c r="BW38" i="12"/>
  <c r="BO38" i="12"/>
  <c r="BG38" i="12"/>
  <c r="AY38" i="12"/>
  <c r="AQ38" i="12"/>
  <c r="AI38" i="12"/>
  <c r="AA38" i="12"/>
  <c r="S38" i="12"/>
  <c r="CW38" i="12"/>
  <c r="CS38" i="12"/>
  <c r="CO38" i="12"/>
  <c r="CK38" i="12"/>
  <c r="CG38" i="12"/>
  <c r="CC38" i="12"/>
  <c r="BY38" i="12"/>
  <c r="BU38" i="12"/>
  <c r="BQ38" i="12"/>
  <c r="BM38" i="12"/>
  <c r="BI38" i="12"/>
  <c r="BE38" i="12"/>
  <c r="BA38" i="12"/>
  <c r="AW38" i="12"/>
  <c r="AS38" i="12"/>
  <c r="AO38" i="12"/>
  <c r="AK38" i="12"/>
  <c r="AG38" i="12"/>
  <c r="AC38" i="12"/>
  <c r="Y38" i="12"/>
  <c r="U38" i="12"/>
  <c r="E38" i="12"/>
  <c r="CV38" i="12"/>
  <c r="CN38" i="12"/>
  <c r="CF38" i="12"/>
  <c r="BX38" i="12"/>
  <c r="BP38" i="12"/>
  <c r="BH38" i="12"/>
  <c r="AZ38" i="12"/>
  <c r="AR38" i="12"/>
  <c r="AJ38" i="12"/>
  <c r="AF38" i="12"/>
  <c r="X38" i="12"/>
  <c r="W38" i="12"/>
  <c r="AE38" i="12"/>
  <c r="AM38" i="12"/>
  <c r="AU38" i="12"/>
  <c r="BC38" i="12"/>
  <c r="BK38" i="12"/>
  <c r="BS38" i="12"/>
  <c r="CA38" i="12"/>
  <c r="CI38" i="12"/>
  <c r="CQ38" i="12"/>
  <c r="CY38" i="12"/>
  <c r="R26" i="12"/>
  <c r="R7" i="12"/>
  <c r="R37" i="12"/>
  <c r="S4" i="12"/>
  <c r="DB4" i="12"/>
  <c r="I23" i="12"/>
  <c r="E28" i="12"/>
  <c r="E26" i="12"/>
  <c r="R28" i="12"/>
  <c r="R27" i="12"/>
  <c r="E27" i="12"/>
  <c r="E37" i="12"/>
  <c r="E35" i="12"/>
  <c r="E36" i="12"/>
  <c r="M36" i="8"/>
  <c r="M29" i="9"/>
  <c r="N36" i="8"/>
  <c r="N29" i="9"/>
  <c r="L36" i="8"/>
  <c r="L29" i="9"/>
  <c r="J36" i="8"/>
  <c r="J29" i="9"/>
  <c r="K57" i="1"/>
  <c r="K27" i="5"/>
  <c r="N57" i="1"/>
  <c r="N27" i="5"/>
  <c r="M57" i="1"/>
  <c r="M27" i="5"/>
  <c r="L57" i="1"/>
  <c r="L27" i="5"/>
  <c r="E22" i="9"/>
  <c r="E21" i="9"/>
  <c r="C18" i="9"/>
  <c r="E23" i="9"/>
  <c r="E19" i="9"/>
  <c r="E20" i="9"/>
  <c r="R3" i="8"/>
  <c r="R32" i="8"/>
  <c r="K67" i="1"/>
  <c r="L67" i="1"/>
  <c r="I45" i="8"/>
  <c r="L45" i="8"/>
  <c r="J67" i="1"/>
  <c r="J45" i="8"/>
  <c r="K45" i="8"/>
  <c r="M45" i="8"/>
  <c r="R35" i="12"/>
  <c r="R25" i="8"/>
  <c r="R12" i="9"/>
  <c r="R21" i="9"/>
  <c r="R28" i="8"/>
  <c r="R14" i="9"/>
  <c r="DB4" i="8"/>
  <c r="DB3" i="8"/>
  <c r="R16" i="8"/>
  <c r="R51" i="8"/>
  <c r="R15" i="8"/>
  <c r="R20" i="8"/>
  <c r="R10" i="8"/>
  <c r="R21" i="8"/>
  <c r="R31" i="8"/>
  <c r="R11" i="8"/>
  <c r="R9" i="8"/>
  <c r="R7" i="8"/>
  <c r="R12" i="8"/>
  <c r="R18" i="8"/>
  <c r="R40" i="8"/>
  <c r="R22" i="8"/>
  <c r="R26" i="8"/>
  <c r="R35" i="8"/>
  <c r="R17" i="8"/>
  <c r="R39" i="8"/>
  <c r="S4" i="8"/>
  <c r="S30" i="8"/>
  <c r="R34" i="8"/>
  <c r="R23" i="8"/>
  <c r="R33" i="8"/>
  <c r="R14" i="8"/>
  <c r="R29" i="8"/>
  <c r="R8" i="8"/>
  <c r="R13" i="8"/>
  <c r="R19" i="8"/>
  <c r="R24" i="8"/>
  <c r="R27" i="8"/>
  <c r="N45" i="8"/>
  <c r="R16" i="9"/>
  <c r="R11" i="9"/>
  <c r="R20" i="9"/>
  <c r="S4" i="9"/>
  <c r="S15" i="9"/>
  <c r="R8" i="9"/>
  <c r="R18" i="9"/>
  <c r="R15" i="9"/>
  <c r="R23" i="9"/>
  <c r="R13" i="9"/>
  <c r="R9" i="9"/>
  <c r="I29" i="9"/>
  <c r="R3" i="9"/>
  <c r="R10" i="9"/>
  <c r="E45" i="8"/>
  <c r="S3" i="12"/>
  <c r="S2" i="12"/>
  <c r="R34" i="12"/>
  <c r="T13" i="14"/>
  <c r="T10" i="14"/>
  <c r="S19" i="14"/>
  <c r="S21" i="14"/>
  <c r="S18" i="14"/>
  <c r="S22" i="14"/>
  <c r="S17" i="14"/>
  <c r="T15" i="14"/>
  <c r="T14" i="14"/>
  <c r="T11" i="14"/>
  <c r="T12" i="14"/>
  <c r="T20" i="14"/>
  <c r="T3" i="14"/>
  <c r="T9" i="14"/>
  <c r="T8" i="14"/>
  <c r="T7" i="14"/>
  <c r="S16" i="14"/>
  <c r="R36" i="12"/>
  <c r="T4" i="12"/>
  <c r="S27" i="12"/>
  <c r="R33" i="12"/>
  <c r="DC4" i="12"/>
  <c r="DB3" i="12"/>
  <c r="E18" i="9"/>
  <c r="R46" i="8"/>
  <c r="R22" i="9"/>
  <c r="DC4" i="8"/>
  <c r="DD4" i="8"/>
  <c r="DD3" i="8"/>
  <c r="R41" i="8"/>
  <c r="R19" i="9"/>
  <c r="R43" i="8"/>
  <c r="R44" i="8"/>
  <c r="S9" i="8"/>
  <c r="S23" i="8"/>
  <c r="R38" i="8"/>
  <c r="S17" i="8"/>
  <c r="S39" i="8"/>
  <c r="S33" i="8"/>
  <c r="S19" i="8"/>
  <c r="S10" i="8"/>
  <c r="S21" i="8"/>
  <c r="S18" i="8"/>
  <c r="S52" i="8"/>
  <c r="S34" i="8"/>
  <c r="S42" i="8"/>
  <c r="S22" i="8"/>
  <c r="S31" i="8"/>
  <c r="S3" i="8"/>
  <c r="S14" i="8"/>
  <c r="S29" i="8"/>
  <c r="S24" i="8"/>
  <c r="S35" i="8"/>
  <c r="R47" i="8"/>
  <c r="S13" i="8"/>
  <c r="S11" i="8"/>
  <c r="T4" i="8"/>
  <c r="T34" i="8"/>
  <c r="S26" i="8"/>
  <c r="S16" i="8"/>
  <c r="S51" i="8"/>
  <c r="S7" i="8"/>
  <c r="S27" i="8"/>
  <c r="S12" i="8"/>
  <c r="S32" i="8"/>
  <c r="S15" i="8"/>
  <c r="S8" i="8"/>
  <c r="S20" i="8"/>
  <c r="S25" i="8"/>
  <c r="S28" i="8"/>
  <c r="R37" i="8"/>
  <c r="R49" i="8"/>
  <c r="R45" i="8"/>
  <c r="R17" i="9"/>
  <c r="R50" i="8"/>
  <c r="R48" i="8"/>
  <c r="R36" i="8"/>
  <c r="DC3" i="8"/>
  <c r="S9" i="9"/>
  <c r="S16" i="9"/>
  <c r="S23" i="9"/>
  <c r="S10" i="9"/>
  <c r="S3" i="9"/>
  <c r="S11" i="9"/>
  <c r="S20" i="9"/>
  <c r="R42" i="8"/>
  <c r="T4" i="9"/>
  <c r="T16" i="9"/>
  <c r="R52" i="8"/>
  <c r="S12" i="9"/>
  <c r="S21" i="9"/>
  <c r="S8" i="9"/>
  <c r="S14" i="9"/>
  <c r="S7" i="9"/>
  <c r="S13" i="9"/>
  <c r="G15" i="9"/>
  <c r="G13" i="9"/>
  <c r="G11" i="9"/>
  <c r="G9" i="9"/>
  <c r="G7" i="9"/>
  <c r="G12" i="9"/>
  <c r="G16" i="9"/>
  <c r="G14" i="9"/>
  <c r="G10" i="9"/>
  <c r="G8" i="9"/>
  <c r="G10" i="14"/>
  <c r="G13" i="14"/>
  <c r="G15" i="14"/>
  <c r="G14" i="14"/>
  <c r="G12" i="14"/>
  <c r="G11" i="14"/>
  <c r="G9" i="14"/>
  <c r="G8" i="14"/>
  <c r="G7" i="14"/>
  <c r="T3" i="12"/>
  <c r="T2" i="12"/>
  <c r="U13" i="14"/>
  <c r="U10" i="14"/>
  <c r="T19" i="14"/>
  <c r="T18" i="14"/>
  <c r="T21" i="14"/>
  <c r="T22" i="14"/>
  <c r="T16" i="14"/>
  <c r="T17" i="14"/>
  <c r="U11" i="14"/>
  <c r="U9" i="14"/>
  <c r="U12" i="14"/>
  <c r="U15" i="14"/>
  <c r="U14" i="14"/>
  <c r="U3" i="14"/>
  <c r="U8" i="14"/>
  <c r="U7" i="14"/>
  <c r="T27" i="12"/>
  <c r="U4" i="12"/>
  <c r="DD4" i="12"/>
  <c r="DC3" i="12"/>
  <c r="S28" i="12"/>
  <c r="S26" i="12"/>
  <c r="S37" i="12"/>
  <c r="DE4" i="8"/>
  <c r="S50" i="8"/>
  <c r="S46" i="8"/>
  <c r="S49" i="8"/>
  <c r="S37" i="8"/>
  <c r="S40" i="8"/>
  <c r="T11" i="8"/>
  <c r="T3" i="8"/>
  <c r="T23" i="8"/>
  <c r="T9" i="8"/>
  <c r="U4" i="8"/>
  <c r="U35" i="8"/>
  <c r="T20" i="8"/>
  <c r="T12" i="8"/>
  <c r="T44" i="8"/>
  <c r="T7" i="8"/>
  <c r="T25" i="8"/>
  <c r="T32" i="8"/>
  <c r="T46" i="8"/>
  <c r="T19" i="8"/>
  <c r="T24" i="8"/>
  <c r="T28" i="8"/>
  <c r="T15" i="8"/>
  <c r="T29" i="8"/>
  <c r="T16" i="8"/>
  <c r="T51" i="8"/>
  <c r="T31" i="8"/>
  <c r="T17" i="8"/>
  <c r="T39" i="8"/>
  <c r="T8" i="8"/>
  <c r="T33" i="8"/>
  <c r="T14" i="8"/>
  <c r="T49" i="8"/>
  <c r="T30" i="8"/>
  <c r="T35" i="8"/>
  <c r="T21" i="8"/>
  <c r="T22" i="8"/>
  <c r="T27" i="8"/>
  <c r="T26" i="8"/>
  <c r="T10" i="8"/>
  <c r="T13" i="8"/>
  <c r="T18" i="8"/>
  <c r="T52" i="8"/>
  <c r="T7" i="9"/>
  <c r="S43" i="8"/>
  <c r="S44" i="8"/>
  <c r="R29" i="9"/>
  <c r="S48" i="8"/>
  <c r="S45" i="8"/>
  <c r="S47" i="8"/>
  <c r="S41" i="8"/>
  <c r="T12" i="9"/>
  <c r="T21" i="9"/>
  <c r="S38" i="8"/>
  <c r="S36" i="8"/>
  <c r="T9" i="9"/>
  <c r="S19" i="9"/>
  <c r="T3" i="9"/>
  <c r="T10" i="9"/>
  <c r="T13" i="9"/>
  <c r="S17" i="9"/>
  <c r="T8" i="9"/>
  <c r="U4" i="9"/>
  <c r="U12" i="9"/>
  <c r="U21" i="9"/>
  <c r="T15" i="9"/>
  <c r="T23" i="9"/>
  <c r="S22" i="9"/>
  <c r="T14" i="9"/>
  <c r="T11" i="9"/>
  <c r="T20" i="9"/>
  <c r="S18" i="9"/>
  <c r="T42" i="8"/>
  <c r="U3" i="12"/>
  <c r="U2" i="12"/>
  <c r="T37" i="12"/>
  <c r="U20" i="14"/>
  <c r="V13" i="14"/>
  <c r="V10" i="14"/>
  <c r="U19" i="14"/>
  <c r="U22" i="14"/>
  <c r="U21" i="14"/>
  <c r="U18" i="14"/>
  <c r="V15" i="14"/>
  <c r="V9" i="14"/>
  <c r="V12" i="14"/>
  <c r="V20" i="14"/>
  <c r="V14" i="14"/>
  <c r="V11" i="14"/>
  <c r="V8" i="14"/>
  <c r="V7" i="14"/>
  <c r="V3" i="14"/>
  <c r="U16" i="14"/>
  <c r="U17" i="14"/>
  <c r="T26" i="12"/>
  <c r="U27" i="12"/>
  <c r="V4" i="12"/>
  <c r="T28" i="12"/>
  <c r="DD3" i="12"/>
  <c r="DE4" i="12"/>
  <c r="DE3" i="8"/>
  <c r="DF4" i="8"/>
  <c r="U34" i="8"/>
  <c r="U3" i="8"/>
  <c r="U17" i="8"/>
  <c r="U39" i="8"/>
  <c r="U25" i="8"/>
  <c r="U7" i="8"/>
  <c r="U30" i="8"/>
  <c r="U16" i="8"/>
  <c r="U51" i="8"/>
  <c r="U8" i="8"/>
  <c r="U9" i="8"/>
  <c r="U20" i="8"/>
  <c r="U23" i="8"/>
  <c r="U32" i="8"/>
  <c r="U13" i="8"/>
  <c r="U26" i="8"/>
  <c r="U11" i="8"/>
  <c r="U21" i="8"/>
  <c r="U28" i="8"/>
  <c r="U33" i="8"/>
  <c r="V4" i="8"/>
  <c r="U10" i="8"/>
  <c r="U14" i="8"/>
  <c r="U37" i="8"/>
  <c r="U24" i="8"/>
  <c r="U29" i="8"/>
  <c r="T40" i="8"/>
  <c r="U19" i="8"/>
  <c r="U12" i="8"/>
  <c r="U44" i="8"/>
  <c r="U18" i="8"/>
  <c r="U52" i="8"/>
  <c r="U15" i="8"/>
  <c r="U38" i="8"/>
  <c r="U22" i="8"/>
  <c r="U27" i="8"/>
  <c r="U31" i="8"/>
  <c r="T50" i="8"/>
  <c r="T37" i="8"/>
  <c r="T38" i="8"/>
  <c r="T43" i="8"/>
  <c r="T18" i="9"/>
  <c r="T47" i="8"/>
  <c r="T41" i="8"/>
  <c r="T45" i="8"/>
  <c r="T36" i="8"/>
  <c r="T48" i="8"/>
  <c r="U10" i="9"/>
  <c r="S29" i="9"/>
  <c r="T22" i="9"/>
  <c r="T19" i="9"/>
  <c r="V4" i="9"/>
  <c r="V11" i="9"/>
  <c r="V20" i="9"/>
  <c r="U11" i="9"/>
  <c r="U20" i="9"/>
  <c r="T17" i="9"/>
  <c r="T29" i="9"/>
  <c r="U9" i="9"/>
  <c r="U16" i="9"/>
  <c r="U7" i="9"/>
  <c r="U14" i="9"/>
  <c r="U13" i="9"/>
  <c r="U8" i="9"/>
  <c r="U15" i="9"/>
  <c r="U3" i="9"/>
  <c r="U42" i="8"/>
  <c r="V3" i="12"/>
  <c r="V2" i="12"/>
  <c r="V19" i="14"/>
  <c r="W13" i="14"/>
  <c r="W10" i="14"/>
  <c r="V22" i="14"/>
  <c r="W12" i="14"/>
  <c r="W14" i="14"/>
  <c r="W15" i="14"/>
  <c r="W11" i="14"/>
  <c r="W9" i="14"/>
  <c r="W7" i="14"/>
  <c r="W3" i="14"/>
  <c r="W8" i="14"/>
  <c r="V18" i="14"/>
  <c r="V16" i="14"/>
  <c r="V17" i="14"/>
  <c r="V21" i="14"/>
  <c r="DE3" i="12"/>
  <c r="DF4" i="12"/>
  <c r="V27" i="12"/>
  <c r="V26" i="12"/>
  <c r="W4" i="12"/>
  <c r="U28" i="12"/>
  <c r="U37" i="12"/>
  <c r="U26" i="12"/>
  <c r="V34" i="8"/>
  <c r="V32" i="8"/>
  <c r="V33" i="8"/>
  <c r="V35" i="8"/>
  <c r="V31" i="8"/>
  <c r="V30" i="8"/>
  <c r="V27" i="8"/>
  <c r="V26" i="8"/>
  <c r="V23" i="8"/>
  <c r="V25" i="8"/>
  <c r="V24" i="8"/>
  <c r="V22" i="8"/>
  <c r="V21" i="8"/>
  <c r="V20" i="8"/>
  <c r="V19" i="8"/>
  <c r="V18" i="8"/>
  <c r="V29" i="8"/>
  <c r="V3" i="8"/>
  <c r="V16" i="8"/>
  <c r="V51" i="8"/>
  <c r="V13" i="8"/>
  <c r="V12" i="8"/>
  <c r="V10" i="8"/>
  <c r="V8" i="8"/>
  <c r="V7" i="8"/>
  <c r="W4" i="8"/>
  <c r="V14" i="8"/>
  <c r="V15" i="8"/>
  <c r="V38" i="8"/>
  <c r="V17" i="8"/>
  <c r="V39" i="8"/>
  <c r="V9" i="8"/>
  <c r="V28" i="8"/>
  <c r="V11" i="8"/>
  <c r="U46" i="8"/>
  <c r="DF3" i="8"/>
  <c r="DG4" i="8"/>
  <c r="V7" i="9"/>
  <c r="U40" i="8"/>
  <c r="U43" i="8"/>
  <c r="U50" i="8"/>
  <c r="U48" i="8"/>
  <c r="U47" i="8"/>
  <c r="U49" i="8"/>
  <c r="U36" i="8"/>
  <c r="U41" i="8"/>
  <c r="U45" i="8"/>
  <c r="V3" i="9"/>
  <c r="V16" i="9"/>
  <c r="V13" i="9"/>
  <c r="U23" i="9"/>
  <c r="U18" i="9"/>
  <c r="V8" i="9"/>
  <c r="U19" i="9"/>
  <c r="V9" i="9"/>
  <c r="V43" i="8"/>
  <c r="V44" i="8"/>
  <c r="V10" i="9"/>
  <c r="V12" i="9"/>
  <c r="V21" i="9"/>
  <c r="V15" i="9"/>
  <c r="W4" i="9"/>
  <c r="W9" i="9"/>
  <c r="V14" i="9"/>
  <c r="V22" i="9"/>
  <c r="U22" i="9"/>
  <c r="U17" i="9"/>
  <c r="V47" i="8"/>
  <c r="V37" i="8"/>
  <c r="V42" i="8"/>
  <c r="V40" i="8"/>
  <c r="V52" i="8"/>
  <c r="V41" i="8"/>
  <c r="W3" i="12"/>
  <c r="W2" i="12"/>
  <c r="V37" i="12"/>
  <c r="W20" i="14"/>
  <c r="X13" i="14"/>
  <c r="X10" i="14"/>
  <c r="W19" i="14"/>
  <c r="W18" i="14"/>
  <c r="W16" i="14"/>
  <c r="W17" i="14"/>
  <c r="W21" i="14"/>
  <c r="X14" i="14"/>
  <c r="X15" i="14"/>
  <c r="X11" i="14"/>
  <c r="X12" i="14"/>
  <c r="X8" i="14"/>
  <c r="X3" i="14"/>
  <c r="X9" i="14"/>
  <c r="X7" i="14"/>
  <c r="W22" i="14"/>
  <c r="R28" i="14"/>
  <c r="V28" i="12"/>
  <c r="DG4" i="12"/>
  <c r="DF3" i="12"/>
  <c r="W27" i="12"/>
  <c r="X4" i="12"/>
  <c r="V48" i="8"/>
  <c r="W33" i="8"/>
  <c r="W29" i="8"/>
  <c r="W30" i="8"/>
  <c r="W27" i="8"/>
  <c r="W26" i="8"/>
  <c r="W23" i="8"/>
  <c r="W25" i="8"/>
  <c r="W24" i="8"/>
  <c r="W22" i="8"/>
  <c r="W21" i="8"/>
  <c r="W20" i="8"/>
  <c r="W34" i="8"/>
  <c r="W32" i="8"/>
  <c r="W28" i="8"/>
  <c r="W19" i="8"/>
  <c r="W31" i="8"/>
  <c r="W18" i="8"/>
  <c r="W16" i="8"/>
  <c r="W51" i="8"/>
  <c r="W13" i="8"/>
  <c r="W12" i="8"/>
  <c r="W10" i="8"/>
  <c r="W8" i="8"/>
  <c r="W7" i="8"/>
  <c r="X4" i="8"/>
  <c r="W35" i="8"/>
  <c r="W15" i="8"/>
  <c r="W3" i="8"/>
  <c r="W17" i="8"/>
  <c r="W39" i="8"/>
  <c r="W9" i="8"/>
  <c r="W11" i="8"/>
  <c r="W14" i="8"/>
  <c r="W37" i="8"/>
  <c r="DH4" i="8"/>
  <c r="DI4" i="8"/>
  <c r="DJ4" i="8"/>
  <c r="DK4" i="8"/>
  <c r="DL4" i="8"/>
  <c r="DM4" i="8"/>
  <c r="DN4" i="8"/>
  <c r="DO4" i="8"/>
  <c r="DP4" i="8"/>
  <c r="DQ4" i="8"/>
  <c r="DR4" i="8"/>
  <c r="DS4" i="8"/>
  <c r="DT4" i="8"/>
  <c r="DU4" i="8"/>
  <c r="DV4" i="8"/>
  <c r="DW4" i="8"/>
  <c r="DX4" i="8"/>
  <c r="DY4" i="8"/>
  <c r="DG3" i="8"/>
  <c r="V49" i="8"/>
  <c r="V50" i="8"/>
  <c r="V45" i="8"/>
  <c r="V36" i="8"/>
  <c r="V46" i="8"/>
  <c r="V18" i="9"/>
  <c r="X3" i="12"/>
  <c r="U29" i="9"/>
  <c r="W16" i="9"/>
  <c r="W10" i="9"/>
  <c r="W19" i="9"/>
  <c r="W11" i="9"/>
  <c r="W20" i="9"/>
  <c r="V19" i="9"/>
  <c r="W43" i="8"/>
  <c r="W44" i="8"/>
  <c r="V17" i="9"/>
  <c r="V29" i="9"/>
  <c r="V23" i="9"/>
  <c r="W7" i="9"/>
  <c r="W3" i="9"/>
  <c r="W13" i="9"/>
  <c r="W8" i="9"/>
  <c r="W12" i="9"/>
  <c r="W21" i="9"/>
  <c r="W14" i="9"/>
  <c r="X4" i="9"/>
  <c r="X16" i="9"/>
  <c r="W15" i="9"/>
  <c r="W38" i="8"/>
  <c r="W42" i="8"/>
  <c r="W41" i="8"/>
  <c r="W47" i="8"/>
  <c r="W40" i="8"/>
  <c r="W52" i="8"/>
  <c r="X2" i="12"/>
  <c r="X20" i="14"/>
  <c r="Y13" i="14"/>
  <c r="Y10" i="14"/>
  <c r="X19" i="14"/>
  <c r="X22" i="14"/>
  <c r="X18" i="14"/>
  <c r="X21" i="14"/>
  <c r="Y15" i="14"/>
  <c r="Y11" i="14"/>
  <c r="Y9" i="14"/>
  <c r="Y12" i="14"/>
  <c r="Y14" i="14"/>
  <c r="Y8" i="14"/>
  <c r="Y7" i="14"/>
  <c r="Y3" i="14"/>
  <c r="X16" i="14"/>
  <c r="X17" i="14"/>
  <c r="W26" i="12"/>
  <c r="W37" i="12"/>
  <c r="X27" i="12"/>
  <c r="Y4" i="12"/>
  <c r="DG3" i="12"/>
  <c r="DH4" i="12"/>
  <c r="DI4" i="12"/>
  <c r="DJ4" i="12"/>
  <c r="DK4" i="12"/>
  <c r="DL4" i="12"/>
  <c r="DM4" i="12"/>
  <c r="DN4" i="12"/>
  <c r="DO4" i="12"/>
  <c r="DP4" i="12"/>
  <c r="DQ4" i="12"/>
  <c r="DR4" i="12"/>
  <c r="DS4" i="12"/>
  <c r="DT4" i="12"/>
  <c r="DU4" i="12"/>
  <c r="DV4" i="12"/>
  <c r="DW4" i="12"/>
  <c r="DX4" i="12"/>
  <c r="DY4" i="12"/>
  <c r="S28" i="14"/>
  <c r="W28" i="12"/>
  <c r="W50" i="8"/>
  <c r="W49" i="8"/>
  <c r="W45" i="8"/>
  <c r="W36" i="8"/>
  <c r="W46" i="8"/>
  <c r="X30" i="8"/>
  <c r="X35" i="8"/>
  <c r="X31" i="8"/>
  <c r="X34" i="8"/>
  <c r="X32" i="8"/>
  <c r="X28" i="8"/>
  <c r="X29" i="8"/>
  <c r="X17" i="8"/>
  <c r="X39" i="8"/>
  <c r="X16" i="8"/>
  <c r="X51" i="8"/>
  <c r="X15" i="8"/>
  <c r="X13" i="8"/>
  <c r="X14" i="8"/>
  <c r="X12" i="8"/>
  <c r="X11" i="8"/>
  <c r="X10" i="8"/>
  <c r="X9" i="8"/>
  <c r="X24" i="8"/>
  <c r="X22" i="8"/>
  <c r="X19" i="8"/>
  <c r="X26" i="8"/>
  <c r="X33" i="8"/>
  <c r="X27" i="8"/>
  <c r="X23" i="8"/>
  <c r="X20" i="8"/>
  <c r="X18" i="8"/>
  <c r="X8" i="8"/>
  <c r="X7" i="8"/>
  <c r="Y4" i="8"/>
  <c r="X21" i="8"/>
  <c r="X25" i="8"/>
  <c r="X3" i="8"/>
  <c r="W48" i="8"/>
  <c r="O2" i="1"/>
  <c r="O2" i="5"/>
  <c r="Q2" i="1"/>
  <c r="Q2" i="5"/>
  <c r="Y3" i="12"/>
  <c r="W23" i="9"/>
  <c r="W18" i="9"/>
  <c r="W17" i="9"/>
  <c r="W29" i="9"/>
  <c r="W22" i="9"/>
  <c r="X8" i="9"/>
  <c r="X43" i="8"/>
  <c r="X44" i="8"/>
  <c r="X10" i="9"/>
  <c r="X9" i="9"/>
  <c r="X7" i="9"/>
  <c r="X15" i="9"/>
  <c r="X23" i="9"/>
  <c r="X12" i="9"/>
  <c r="X21" i="9"/>
  <c r="Y4" i="9"/>
  <c r="Y8" i="9"/>
  <c r="X14" i="9"/>
  <c r="X13" i="9"/>
  <c r="X11" i="9"/>
  <c r="X20" i="9"/>
  <c r="X3" i="9"/>
  <c r="X38" i="8"/>
  <c r="X37" i="8"/>
  <c r="X42" i="8"/>
  <c r="X41" i="8"/>
  <c r="X47" i="8"/>
  <c r="X40" i="8"/>
  <c r="X52" i="8"/>
  <c r="Y2" i="12"/>
  <c r="X37" i="12"/>
  <c r="Y20" i="14"/>
  <c r="Z13" i="14"/>
  <c r="Z10" i="14"/>
  <c r="Y19" i="14"/>
  <c r="Y21" i="14"/>
  <c r="Y22" i="14"/>
  <c r="Y16" i="14"/>
  <c r="Y17" i="14"/>
  <c r="Z15" i="14"/>
  <c r="Z9" i="14"/>
  <c r="Z12" i="14"/>
  <c r="Z14" i="14"/>
  <c r="Z11" i="14"/>
  <c r="Z8" i="14"/>
  <c r="Z7" i="14"/>
  <c r="Z3" i="14"/>
  <c r="Y18" i="14"/>
  <c r="T28" i="14"/>
  <c r="X28" i="12"/>
  <c r="Y27" i="12"/>
  <c r="Z4" i="12"/>
  <c r="X26" i="12"/>
  <c r="X48" i="8"/>
  <c r="Y34" i="8"/>
  <c r="Y35" i="8"/>
  <c r="Y33" i="8"/>
  <c r="Y32" i="8"/>
  <c r="Y31" i="8"/>
  <c r="Y30" i="8"/>
  <c r="Y29" i="8"/>
  <c r="Y28" i="8"/>
  <c r="Y27" i="8"/>
  <c r="Y26" i="8"/>
  <c r="Y23" i="8"/>
  <c r="Y18" i="8"/>
  <c r="Y22" i="8"/>
  <c r="Y19" i="8"/>
  <c r="Y21" i="8"/>
  <c r="Y17" i="8"/>
  <c r="Y39" i="8"/>
  <c r="Y15" i="8"/>
  <c r="Y14" i="8"/>
  <c r="Y11" i="8"/>
  <c r="Y9" i="8"/>
  <c r="Y3" i="8"/>
  <c r="Y24" i="8"/>
  <c r="Y12" i="8"/>
  <c r="Y13" i="8"/>
  <c r="Y25" i="8"/>
  <c r="Y16" i="8"/>
  <c r="Y51" i="8"/>
  <c r="Y20" i="8"/>
  <c r="Y10" i="8"/>
  <c r="Y8" i="8"/>
  <c r="Y7" i="8"/>
  <c r="Z4" i="8"/>
  <c r="X45" i="8"/>
  <c r="X36" i="8"/>
  <c r="X46" i="8"/>
  <c r="X50" i="8"/>
  <c r="X49" i="8"/>
  <c r="CZ23" i="5"/>
  <c r="CY23" i="5"/>
  <c r="CX23" i="5"/>
  <c r="CW23" i="5"/>
  <c r="CV23" i="5"/>
  <c r="CU23" i="5"/>
  <c r="CT23" i="5"/>
  <c r="CS23" i="5"/>
  <c r="CR23" i="5"/>
  <c r="CQ23" i="5"/>
  <c r="CP23" i="5"/>
  <c r="CO23" i="5"/>
  <c r="CN23" i="5"/>
  <c r="CM23" i="5"/>
  <c r="CL23" i="5"/>
  <c r="CK23" i="5"/>
  <c r="CJ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V23" i="5"/>
  <c r="BU23" i="5"/>
  <c r="BT23" i="5"/>
  <c r="BS23" i="5"/>
  <c r="BR23" i="5"/>
  <c r="BQ23" i="5"/>
  <c r="BP23" i="5"/>
  <c r="BO23" i="5"/>
  <c r="BN23" i="5"/>
  <c r="BM23" i="5"/>
  <c r="BL23" i="5"/>
  <c r="BK23" i="5"/>
  <c r="BJ23" i="5"/>
  <c r="BI23" i="5"/>
  <c r="BH23" i="5"/>
  <c r="BG23" i="5"/>
  <c r="BF23" i="5"/>
  <c r="BE23" i="5"/>
  <c r="BD23" i="5"/>
  <c r="BC23" i="5"/>
  <c r="BB23" i="5"/>
  <c r="BA23" i="5"/>
  <c r="AZ23" i="5"/>
  <c r="AY23" i="5"/>
  <c r="AX23" i="5"/>
  <c r="AW23" i="5"/>
  <c r="AV23" i="5"/>
  <c r="AU23" i="5"/>
  <c r="AT23" i="5"/>
  <c r="AS23" i="5"/>
  <c r="AR23" i="5"/>
  <c r="AQ23" i="5"/>
  <c r="AP23" i="5"/>
  <c r="AO23" i="5"/>
  <c r="AN23" i="5"/>
  <c r="AM23" i="5"/>
  <c r="AL23" i="5"/>
  <c r="AK23" i="5"/>
  <c r="AJ23" i="5"/>
  <c r="AI23" i="5"/>
  <c r="AH23" i="5"/>
  <c r="AG23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CZ22" i="5"/>
  <c r="CY22" i="5"/>
  <c r="CX22" i="5"/>
  <c r="CW22" i="5"/>
  <c r="CV22" i="5"/>
  <c r="CU22" i="5"/>
  <c r="CT22" i="5"/>
  <c r="CS22" i="5"/>
  <c r="CR22" i="5"/>
  <c r="CQ22" i="5"/>
  <c r="CP22" i="5"/>
  <c r="CO22" i="5"/>
  <c r="CN22" i="5"/>
  <c r="CM22" i="5"/>
  <c r="CL22" i="5"/>
  <c r="CK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CZ21" i="5"/>
  <c r="CY21" i="5"/>
  <c r="CX21" i="5"/>
  <c r="CW21" i="5"/>
  <c r="CV21" i="5"/>
  <c r="CU21" i="5"/>
  <c r="CT21" i="5"/>
  <c r="CS21" i="5"/>
  <c r="CR21" i="5"/>
  <c r="CQ21" i="5"/>
  <c r="CP21" i="5"/>
  <c r="CO21" i="5"/>
  <c r="CN21" i="5"/>
  <c r="CM21" i="5"/>
  <c r="CL21" i="5"/>
  <c r="CK21" i="5"/>
  <c r="CJ21" i="5"/>
  <c r="CI21" i="5"/>
  <c r="CH21" i="5"/>
  <c r="CG21" i="5"/>
  <c r="CF21" i="5"/>
  <c r="CE21" i="5"/>
  <c r="CD21" i="5"/>
  <c r="CC21" i="5"/>
  <c r="CB21" i="5"/>
  <c r="CA21" i="5"/>
  <c r="BZ21" i="5"/>
  <c r="BY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M21" i="5"/>
  <c r="AL21" i="5"/>
  <c r="AK21" i="5"/>
  <c r="AJ21" i="5"/>
  <c r="AI21" i="5"/>
  <c r="AH21" i="5"/>
  <c r="AG21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C16" i="5" a="1"/>
  <c r="I14" i="5"/>
  <c r="I13" i="5"/>
  <c r="I12" i="5"/>
  <c r="I11" i="5"/>
  <c r="I10" i="5"/>
  <c r="I9" i="5"/>
  <c r="I17" i="5"/>
  <c r="I8" i="5"/>
  <c r="I7" i="5"/>
  <c r="R4" i="5"/>
  <c r="D68" i="1" a="1"/>
  <c r="L69" i="1"/>
  <c r="L70" i="1"/>
  <c r="L74" i="1"/>
  <c r="L75" i="1"/>
  <c r="L73" i="1"/>
  <c r="L71" i="1"/>
  <c r="L72" i="1"/>
  <c r="Z3" i="12"/>
  <c r="E75" i="1"/>
  <c r="S76" i="1"/>
  <c r="W76" i="1"/>
  <c r="AA76" i="1"/>
  <c r="AE76" i="1"/>
  <c r="AI76" i="1"/>
  <c r="AM76" i="1"/>
  <c r="AQ76" i="1"/>
  <c r="AU76" i="1"/>
  <c r="AY76" i="1"/>
  <c r="BC76" i="1"/>
  <c r="BG76" i="1"/>
  <c r="BK76" i="1"/>
  <c r="BO76" i="1"/>
  <c r="BS76" i="1"/>
  <c r="BW76" i="1"/>
  <c r="CA76" i="1"/>
  <c r="CE76" i="1"/>
  <c r="CI76" i="1"/>
  <c r="CM76" i="1"/>
  <c r="CQ76" i="1"/>
  <c r="CU76" i="1"/>
  <c r="CY76" i="1"/>
  <c r="U77" i="1"/>
  <c r="Y77" i="1"/>
  <c r="AC77" i="1"/>
  <c r="AG77" i="1"/>
  <c r="AK77" i="1"/>
  <c r="AO77" i="1"/>
  <c r="AS77" i="1"/>
  <c r="AW77" i="1"/>
  <c r="BA77" i="1"/>
  <c r="BE77" i="1"/>
  <c r="BI77" i="1"/>
  <c r="BM77" i="1"/>
  <c r="BQ77" i="1"/>
  <c r="BU77" i="1"/>
  <c r="BY77" i="1"/>
  <c r="CC77" i="1"/>
  <c r="CG77" i="1"/>
  <c r="CK77" i="1"/>
  <c r="CO77" i="1"/>
  <c r="CS77" i="1"/>
  <c r="CW77" i="1"/>
  <c r="R76" i="1"/>
  <c r="M74" i="1"/>
  <c r="J76" i="1"/>
  <c r="C69" i="1"/>
  <c r="C74" i="1"/>
  <c r="CK76" i="1"/>
  <c r="AE77" i="1"/>
  <c r="AQ77" i="1"/>
  <c r="BG77" i="1"/>
  <c r="BS77" i="1"/>
  <c r="CA77" i="1"/>
  <c r="CQ77" i="1"/>
  <c r="L76" i="1"/>
  <c r="C76" i="1"/>
  <c r="T76" i="1"/>
  <c r="X76" i="1"/>
  <c r="AB76" i="1"/>
  <c r="AF76" i="1"/>
  <c r="AJ76" i="1"/>
  <c r="AN76" i="1"/>
  <c r="AR76" i="1"/>
  <c r="AV76" i="1"/>
  <c r="AZ76" i="1"/>
  <c r="BD76" i="1"/>
  <c r="BH76" i="1"/>
  <c r="BL76" i="1"/>
  <c r="BP76" i="1"/>
  <c r="BT76" i="1"/>
  <c r="BX76" i="1"/>
  <c r="CB76" i="1"/>
  <c r="CF76" i="1"/>
  <c r="CJ76" i="1"/>
  <c r="CN76" i="1"/>
  <c r="CR76" i="1"/>
  <c r="CV76" i="1"/>
  <c r="CZ76" i="1"/>
  <c r="V77" i="1"/>
  <c r="Z77" i="1"/>
  <c r="AD77" i="1"/>
  <c r="AH77" i="1"/>
  <c r="AL77" i="1"/>
  <c r="AP77" i="1"/>
  <c r="AT77" i="1"/>
  <c r="AX77" i="1"/>
  <c r="BB77" i="1"/>
  <c r="BF77" i="1"/>
  <c r="BJ77" i="1"/>
  <c r="BN77" i="1"/>
  <c r="BR77" i="1"/>
  <c r="BV77" i="1"/>
  <c r="BZ77" i="1"/>
  <c r="CD77" i="1"/>
  <c r="CH77" i="1"/>
  <c r="CL77" i="1"/>
  <c r="CP77" i="1"/>
  <c r="CT77" i="1"/>
  <c r="CX77" i="1"/>
  <c r="R77" i="1"/>
  <c r="M76" i="1"/>
  <c r="E76" i="1"/>
  <c r="C70" i="1"/>
  <c r="C75" i="1"/>
  <c r="CO76" i="1"/>
  <c r="CW76" i="1"/>
  <c r="S77" i="1"/>
  <c r="W77" i="1"/>
  <c r="AA77" i="1"/>
  <c r="AM77" i="1"/>
  <c r="AY77" i="1"/>
  <c r="BK77" i="1"/>
  <c r="BW77" i="1"/>
  <c r="CI77" i="1"/>
  <c r="CM77" i="1"/>
  <c r="CY77" i="1"/>
  <c r="C71" i="1"/>
  <c r="U76" i="1"/>
  <c r="Y76" i="1"/>
  <c r="AC76" i="1"/>
  <c r="AG76" i="1"/>
  <c r="AK76" i="1"/>
  <c r="AO76" i="1"/>
  <c r="AS76" i="1"/>
  <c r="AW76" i="1"/>
  <c r="BA76" i="1"/>
  <c r="BE76" i="1"/>
  <c r="BI76" i="1"/>
  <c r="BM76" i="1"/>
  <c r="BQ76" i="1"/>
  <c r="BU76" i="1"/>
  <c r="BY76" i="1"/>
  <c r="CC76" i="1"/>
  <c r="CG76" i="1"/>
  <c r="V76" i="1"/>
  <c r="Z76" i="1"/>
  <c r="AD76" i="1"/>
  <c r="AH76" i="1"/>
  <c r="AL76" i="1"/>
  <c r="AP76" i="1"/>
  <c r="AT76" i="1"/>
  <c r="AX76" i="1"/>
  <c r="BB76" i="1"/>
  <c r="BF76" i="1"/>
  <c r="BJ76" i="1"/>
  <c r="BN76" i="1"/>
  <c r="BR76" i="1"/>
  <c r="BV76" i="1"/>
  <c r="BZ76" i="1"/>
  <c r="CD76" i="1"/>
  <c r="CH76" i="1"/>
  <c r="CL76" i="1"/>
  <c r="CP76" i="1"/>
  <c r="CT76" i="1"/>
  <c r="CX76" i="1"/>
  <c r="T77" i="1"/>
  <c r="X77" i="1"/>
  <c r="AB77" i="1"/>
  <c r="AF77" i="1"/>
  <c r="AJ77" i="1"/>
  <c r="AN77" i="1"/>
  <c r="AR77" i="1"/>
  <c r="AV77" i="1"/>
  <c r="AZ77" i="1"/>
  <c r="BD77" i="1"/>
  <c r="BH77" i="1"/>
  <c r="BL77" i="1"/>
  <c r="BP77" i="1"/>
  <c r="BT77" i="1"/>
  <c r="BX77" i="1"/>
  <c r="CB77" i="1"/>
  <c r="CF77" i="1"/>
  <c r="CJ77" i="1"/>
  <c r="CN77" i="1"/>
  <c r="CR77" i="1"/>
  <c r="CV77" i="1"/>
  <c r="CZ77" i="1"/>
  <c r="N76" i="1"/>
  <c r="K76" i="1"/>
  <c r="C72" i="1"/>
  <c r="C73" i="1"/>
  <c r="C77" i="1"/>
  <c r="CS76" i="1"/>
  <c r="AI77" i="1"/>
  <c r="AU77" i="1"/>
  <c r="BC77" i="1"/>
  <c r="BO77" i="1"/>
  <c r="CE77" i="1"/>
  <c r="CU77" i="1"/>
  <c r="E77" i="1"/>
  <c r="K75" i="1"/>
  <c r="M75" i="1"/>
  <c r="N75" i="1"/>
  <c r="J75" i="1"/>
  <c r="X18" i="9"/>
  <c r="Y14" i="9"/>
  <c r="Y15" i="9"/>
  <c r="Y12" i="9"/>
  <c r="Y21" i="9"/>
  <c r="Y9" i="9"/>
  <c r="Y11" i="9"/>
  <c r="Y20" i="9"/>
  <c r="X19" i="9"/>
  <c r="Z4" i="9"/>
  <c r="Z16" i="9"/>
  <c r="X22" i="9"/>
  <c r="Y43" i="8"/>
  <c r="Y44" i="8"/>
  <c r="Y7" i="9"/>
  <c r="Y18" i="9"/>
  <c r="Y10" i="9"/>
  <c r="Y16" i="9"/>
  <c r="Y13" i="9"/>
  <c r="Y3" i="9"/>
  <c r="X17" i="9"/>
  <c r="X29" i="9"/>
  <c r="Y38" i="8"/>
  <c r="Y47" i="8"/>
  <c r="Y40" i="8"/>
  <c r="Y52" i="8"/>
  <c r="Y42" i="8"/>
  <c r="Y37" i="8"/>
  <c r="Y41" i="8"/>
  <c r="Z2" i="12"/>
  <c r="I16" i="5"/>
  <c r="I15" i="5"/>
  <c r="Z20" i="14"/>
  <c r="AA13" i="14"/>
  <c r="AA10" i="14"/>
  <c r="Z19" i="14"/>
  <c r="Z22" i="14"/>
  <c r="R75" i="1"/>
  <c r="Z21" i="14"/>
  <c r="Z16" i="14"/>
  <c r="Z17" i="14"/>
  <c r="AA12" i="14"/>
  <c r="AA20" i="14"/>
  <c r="AA14" i="14"/>
  <c r="AA11" i="14"/>
  <c r="AA15" i="14"/>
  <c r="AA7" i="14"/>
  <c r="AA3" i="14"/>
  <c r="AA9" i="14"/>
  <c r="AA8" i="14"/>
  <c r="Z18" i="14"/>
  <c r="U28" i="14"/>
  <c r="Y28" i="12"/>
  <c r="Z27" i="12"/>
  <c r="AA4" i="12"/>
  <c r="Y37" i="12"/>
  <c r="Y26" i="12"/>
  <c r="N74" i="1"/>
  <c r="N70" i="1"/>
  <c r="K70" i="1"/>
  <c r="M72" i="1"/>
  <c r="K73" i="1"/>
  <c r="J72" i="1"/>
  <c r="N73" i="1"/>
  <c r="N69" i="1"/>
  <c r="M69" i="1"/>
  <c r="M73" i="1"/>
  <c r="K71" i="1"/>
  <c r="K74" i="1"/>
  <c r="J69" i="1"/>
  <c r="J73" i="1"/>
  <c r="N72" i="1"/>
  <c r="M70" i="1"/>
  <c r="K69" i="1"/>
  <c r="J70" i="1"/>
  <c r="J74" i="1"/>
  <c r="N71" i="1"/>
  <c r="M71" i="1"/>
  <c r="K72" i="1"/>
  <c r="J71" i="1"/>
  <c r="Y48" i="8"/>
  <c r="R11" i="5"/>
  <c r="R7" i="5"/>
  <c r="R8" i="5"/>
  <c r="R12" i="5"/>
  <c r="R13" i="5"/>
  <c r="R10" i="5"/>
  <c r="R18" i="5"/>
  <c r="R14" i="5"/>
  <c r="R9" i="5"/>
  <c r="R17" i="5"/>
  <c r="Y45" i="8"/>
  <c r="Y36" i="8"/>
  <c r="Y46" i="8"/>
  <c r="Y49" i="8"/>
  <c r="Z35" i="8"/>
  <c r="Z31" i="8"/>
  <c r="Z34" i="8"/>
  <c r="Z32" i="8"/>
  <c r="Z30" i="8"/>
  <c r="Z33" i="8"/>
  <c r="Z29" i="8"/>
  <c r="Z27" i="8"/>
  <c r="Z26" i="8"/>
  <c r="Z23" i="8"/>
  <c r="Z25" i="8"/>
  <c r="Z24" i="8"/>
  <c r="Z22" i="8"/>
  <c r="Z21" i="8"/>
  <c r="Z20" i="8"/>
  <c r="Z19" i="8"/>
  <c r="Z18" i="8"/>
  <c r="Z17" i="8"/>
  <c r="Z39" i="8"/>
  <c r="Z15" i="8"/>
  <c r="Z14" i="8"/>
  <c r="Z11" i="8"/>
  <c r="Z9" i="8"/>
  <c r="Z3" i="8"/>
  <c r="Z8" i="8"/>
  <c r="Z7" i="8"/>
  <c r="AA4" i="8"/>
  <c r="Z28" i="8"/>
  <c r="Z13" i="8"/>
  <c r="Z16" i="8"/>
  <c r="Z51" i="8"/>
  <c r="Z10" i="8"/>
  <c r="Z12" i="8"/>
  <c r="Y50" i="8"/>
  <c r="D68" i="1"/>
  <c r="L68" i="1"/>
  <c r="E69" i="1"/>
  <c r="E70" i="1"/>
  <c r="E71" i="1"/>
  <c r="E72" i="1"/>
  <c r="E73" i="1"/>
  <c r="E74" i="1"/>
  <c r="R3" i="5"/>
  <c r="S4" i="5"/>
  <c r="C16" i="5"/>
  <c r="E17" i="5"/>
  <c r="E18" i="5"/>
  <c r="E19" i="5"/>
  <c r="E20" i="5"/>
  <c r="CX75" i="1"/>
  <c r="CT75" i="1"/>
  <c r="CP75" i="1"/>
  <c r="CL75" i="1"/>
  <c r="CH75" i="1"/>
  <c r="CD75" i="1"/>
  <c r="BZ75" i="1"/>
  <c r="BV75" i="1"/>
  <c r="BR75" i="1"/>
  <c r="BN75" i="1"/>
  <c r="BJ75" i="1"/>
  <c r="BF75" i="1"/>
  <c r="BB75" i="1"/>
  <c r="AX75" i="1"/>
  <c r="AT75" i="1"/>
  <c r="AP75" i="1"/>
  <c r="AL75" i="1"/>
  <c r="AH75" i="1"/>
  <c r="AD75" i="1"/>
  <c r="Z75" i="1"/>
  <c r="V75" i="1"/>
  <c r="CW75" i="1"/>
  <c r="CS75" i="1"/>
  <c r="CO75" i="1"/>
  <c r="CK75" i="1"/>
  <c r="CG75" i="1"/>
  <c r="CC75" i="1"/>
  <c r="BY75" i="1"/>
  <c r="BU75" i="1"/>
  <c r="BQ75" i="1"/>
  <c r="BM75" i="1"/>
  <c r="BI75" i="1"/>
  <c r="BE75" i="1"/>
  <c r="BA75" i="1"/>
  <c r="AW75" i="1"/>
  <c r="AS75" i="1"/>
  <c r="AO75" i="1"/>
  <c r="AK75" i="1"/>
  <c r="AG75" i="1"/>
  <c r="AC75" i="1"/>
  <c r="Y75" i="1"/>
  <c r="U75" i="1"/>
  <c r="CZ75" i="1"/>
  <c r="CV75" i="1"/>
  <c r="CR75" i="1"/>
  <c r="CN75" i="1"/>
  <c r="CJ75" i="1"/>
  <c r="CF75" i="1"/>
  <c r="CB75" i="1"/>
  <c r="BX75" i="1"/>
  <c r="BT75" i="1"/>
  <c r="BP75" i="1"/>
  <c r="BL75" i="1"/>
  <c r="BH75" i="1"/>
  <c r="BD75" i="1"/>
  <c r="AZ75" i="1"/>
  <c r="AV75" i="1"/>
  <c r="AR75" i="1"/>
  <c r="AN75" i="1"/>
  <c r="AJ75" i="1"/>
  <c r="AF75" i="1"/>
  <c r="AB75" i="1"/>
  <c r="X75" i="1"/>
  <c r="T75" i="1"/>
  <c r="CM75" i="1"/>
  <c r="BW75" i="1"/>
  <c r="BG75" i="1"/>
  <c r="AQ75" i="1"/>
  <c r="AA75" i="1"/>
  <c r="CY75" i="1"/>
  <c r="CI75" i="1"/>
  <c r="BS75" i="1"/>
  <c r="BC75" i="1"/>
  <c r="AM75" i="1"/>
  <c r="W75" i="1"/>
  <c r="CU75" i="1"/>
  <c r="BO75" i="1"/>
  <c r="AI75" i="1"/>
  <c r="CQ75" i="1"/>
  <c r="BK75" i="1"/>
  <c r="AE75" i="1"/>
  <c r="CE75" i="1"/>
  <c r="AY75" i="1"/>
  <c r="S75" i="1"/>
  <c r="CA75" i="1"/>
  <c r="AU75" i="1"/>
  <c r="AA3" i="12"/>
  <c r="I76" i="1"/>
  <c r="N68" i="1"/>
  <c r="E68" i="1"/>
  <c r="K68" i="1"/>
  <c r="C68" i="1"/>
  <c r="Y22" i="9"/>
  <c r="Z12" i="9"/>
  <c r="Z21" i="9"/>
  <c r="Z7" i="9"/>
  <c r="Z3" i="9"/>
  <c r="Y23" i="9"/>
  <c r="AA4" i="9"/>
  <c r="AA13" i="9"/>
  <c r="Z11" i="9"/>
  <c r="Z20" i="9"/>
  <c r="Z14" i="9"/>
  <c r="Z8" i="9"/>
  <c r="Z13" i="9"/>
  <c r="Z15" i="9"/>
  <c r="Z23" i="9"/>
  <c r="Z9" i="9"/>
  <c r="Z10" i="9"/>
  <c r="Z43" i="8"/>
  <c r="Z44" i="8"/>
  <c r="Y17" i="9"/>
  <c r="Y29" i="9"/>
  <c r="Y19" i="9"/>
  <c r="Z38" i="8"/>
  <c r="Z47" i="8"/>
  <c r="Z42" i="8"/>
  <c r="Z40" i="8"/>
  <c r="Z52" i="8"/>
  <c r="Z37" i="8"/>
  <c r="Z41" i="8"/>
  <c r="N67" i="1"/>
  <c r="I75" i="1"/>
  <c r="AA2" i="12"/>
  <c r="AA19" i="14"/>
  <c r="AB13" i="14"/>
  <c r="AB10" i="14"/>
  <c r="AA21" i="14"/>
  <c r="AA22" i="14"/>
  <c r="AB14" i="14"/>
  <c r="AB11" i="14"/>
  <c r="AB15" i="14"/>
  <c r="AB12" i="14"/>
  <c r="AB9" i="14"/>
  <c r="AB8" i="14"/>
  <c r="AB7" i="14"/>
  <c r="AB3" i="14"/>
  <c r="AA16" i="14"/>
  <c r="AA17" i="14"/>
  <c r="AA18" i="14"/>
  <c r="V28" i="14"/>
  <c r="Z28" i="12"/>
  <c r="Z26" i="12"/>
  <c r="AB4" i="12"/>
  <c r="AA27" i="12"/>
  <c r="Z37" i="12"/>
  <c r="M67" i="1"/>
  <c r="M68" i="1"/>
  <c r="J68" i="1"/>
  <c r="S8" i="5"/>
  <c r="S10" i="5"/>
  <c r="S18" i="5"/>
  <c r="S7" i="5"/>
  <c r="S9" i="5"/>
  <c r="S17" i="5"/>
  <c r="S12" i="5"/>
  <c r="S11" i="5"/>
  <c r="S13" i="5"/>
  <c r="S14" i="5"/>
  <c r="Z49" i="8"/>
  <c r="Z48" i="8"/>
  <c r="Z50" i="8"/>
  <c r="Z45" i="8"/>
  <c r="Z36" i="8"/>
  <c r="Z46" i="8"/>
  <c r="AA34" i="8"/>
  <c r="AA32" i="8"/>
  <c r="AA33" i="8"/>
  <c r="AA29" i="8"/>
  <c r="AA27" i="8"/>
  <c r="AA26" i="8"/>
  <c r="AA23" i="8"/>
  <c r="AA25" i="8"/>
  <c r="AA24" i="8"/>
  <c r="AA22" i="8"/>
  <c r="AA21" i="8"/>
  <c r="AA20" i="8"/>
  <c r="AA35" i="8"/>
  <c r="AA28" i="8"/>
  <c r="AA30" i="8"/>
  <c r="AA8" i="8"/>
  <c r="AA7" i="8"/>
  <c r="AB4" i="8"/>
  <c r="AA16" i="8"/>
  <c r="AA51" i="8"/>
  <c r="AA13" i="8"/>
  <c r="AA12" i="8"/>
  <c r="AA10" i="8"/>
  <c r="AA17" i="8"/>
  <c r="AA39" i="8"/>
  <c r="AA9" i="8"/>
  <c r="AA19" i="8"/>
  <c r="AA11" i="8"/>
  <c r="AA14" i="8"/>
  <c r="AA37" i="8"/>
  <c r="AA3" i="8"/>
  <c r="AA31" i="8"/>
  <c r="AA18" i="8"/>
  <c r="AA15" i="8"/>
  <c r="R19" i="5"/>
  <c r="R20" i="5"/>
  <c r="R15" i="5"/>
  <c r="T4" i="5"/>
  <c r="S3" i="5"/>
  <c r="R16" i="5"/>
  <c r="I8" i="1"/>
  <c r="I9" i="1"/>
  <c r="I10" i="1"/>
  <c r="I11" i="1"/>
  <c r="I12" i="1"/>
  <c r="I27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7" i="1"/>
  <c r="AB3" i="12"/>
  <c r="I57" i="1"/>
  <c r="I27" i="5"/>
  <c r="AA3" i="9"/>
  <c r="AA10" i="9"/>
  <c r="AA9" i="9"/>
  <c r="Z18" i="9"/>
  <c r="AB4" i="9"/>
  <c r="AB9" i="9"/>
  <c r="AA11" i="9"/>
  <c r="AA20" i="9"/>
  <c r="AA14" i="9"/>
  <c r="AA22" i="9"/>
  <c r="AA15" i="9"/>
  <c r="AA7" i="9"/>
  <c r="AA12" i="9"/>
  <c r="AA21" i="9"/>
  <c r="Z22" i="9"/>
  <c r="AA16" i="9"/>
  <c r="AA8" i="9"/>
  <c r="Z17" i="9"/>
  <c r="Z29" i="9"/>
  <c r="Z19" i="9"/>
  <c r="AA43" i="8"/>
  <c r="AA44" i="8"/>
  <c r="AA41" i="8"/>
  <c r="AA42" i="8"/>
  <c r="AA38" i="8"/>
  <c r="AA40" i="8"/>
  <c r="AA52" i="8"/>
  <c r="AA47" i="8"/>
  <c r="AB2" i="12"/>
  <c r="G13" i="5"/>
  <c r="G11" i="5"/>
  <c r="G9" i="5"/>
  <c r="G7" i="5"/>
  <c r="G8" i="5"/>
  <c r="G14" i="5"/>
  <c r="G12" i="5"/>
  <c r="G10" i="5"/>
  <c r="AB20" i="14"/>
  <c r="AC13" i="14"/>
  <c r="AC10" i="14"/>
  <c r="AB19" i="14"/>
  <c r="AB21" i="14"/>
  <c r="AB18" i="14"/>
  <c r="AB16" i="14"/>
  <c r="AB17" i="14"/>
  <c r="AB22" i="14"/>
  <c r="AC11" i="14"/>
  <c r="AC15" i="14"/>
  <c r="AC9" i="14"/>
  <c r="AC12" i="14"/>
  <c r="AC20" i="14"/>
  <c r="AC14" i="14"/>
  <c r="AC22" i="14"/>
  <c r="AC7" i="14"/>
  <c r="AC3" i="14"/>
  <c r="AC8" i="14"/>
  <c r="AA26" i="12"/>
  <c r="W28" i="14"/>
  <c r="AA28" i="12"/>
  <c r="AB26" i="12"/>
  <c r="AB27" i="12"/>
  <c r="AC4" i="12"/>
  <c r="AA37" i="12"/>
  <c r="T7" i="5"/>
  <c r="T9" i="5"/>
  <c r="T17" i="5"/>
  <c r="T10" i="5"/>
  <c r="T18" i="5"/>
  <c r="T12" i="5"/>
  <c r="T8" i="5"/>
  <c r="T11" i="5"/>
  <c r="T14" i="5"/>
  <c r="T13" i="5"/>
  <c r="AA48" i="8"/>
  <c r="AA45" i="8"/>
  <c r="AA36" i="8"/>
  <c r="AA46" i="8"/>
  <c r="AB33" i="8"/>
  <c r="AB29" i="8"/>
  <c r="AB30" i="8"/>
  <c r="AB35" i="8"/>
  <c r="AB31" i="8"/>
  <c r="AB28" i="8"/>
  <c r="AB32" i="8"/>
  <c r="AB26" i="8"/>
  <c r="AB19" i="8"/>
  <c r="AB17" i="8"/>
  <c r="AB39" i="8"/>
  <c r="AB16" i="8"/>
  <c r="AB51" i="8"/>
  <c r="AB15" i="8"/>
  <c r="AB13" i="8"/>
  <c r="AB14" i="8"/>
  <c r="AB12" i="8"/>
  <c r="AB11" i="8"/>
  <c r="AB10" i="8"/>
  <c r="AB9" i="8"/>
  <c r="AB34" i="8"/>
  <c r="AB27" i="8"/>
  <c r="AB23" i="8"/>
  <c r="AB21" i="8"/>
  <c r="AB20" i="8"/>
  <c r="AB18" i="8"/>
  <c r="AB25" i="8"/>
  <c r="AB22" i="8"/>
  <c r="AB3" i="8"/>
  <c r="AB8" i="8"/>
  <c r="AB7" i="8"/>
  <c r="AC4" i="8"/>
  <c r="AB24" i="8"/>
  <c r="AA49" i="8"/>
  <c r="AA50" i="8"/>
  <c r="S16" i="5"/>
  <c r="S20" i="5"/>
  <c r="U4" i="5"/>
  <c r="T3" i="5"/>
  <c r="S15" i="5"/>
  <c r="S19" i="5"/>
  <c r="AC3" i="12"/>
  <c r="AA19" i="9"/>
  <c r="AA18" i="9"/>
  <c r="AB10" i="9"/>
  <c r="AB19" i="9"/>
  <c r="AB7" i="9"/>
  <c r="AB16" i="9"/>
  <c r="AB8" i="9"/>
  <c r="AB11" i="9"/>
  <c r="AB20" i="9"/>
  <c r="AB3" i="9"/>
  <c r="AB13" i="9"/>
  <c r="AB12" i="9"/>
  <c r="AB21" i="9"/>
  <c r="AB14" i="9"/>
  <c r="AB15" i="9"/>
  <c r="AC4" i="9"/>
  <c r="AC12" i="9"/>
  <c r="AC21" i="9"/>
  <c r="AA23" i="9"/>
  <c r="AA17" i="9"/>
  <c r="AA29" i="9"/>
  <c r="AB43" i="8"/>
  <c r="AB44" i="8"/>
  <c r="AB38" i="8"/>
  <c r="AB42" i="8"/>
  <c r="AB47" i="8"/>
  <c r="AB37" i="8"/>
  <c r="AB41" i="8"/>
  <c r="AB40" i="8"/>
  <c r="AB52" i="8"/>
  <c r="AC2" i="12"/>
  <c r="AD13" i="14"/>
  <c r="AD10" i="14"/>
  <c r="AC19" i="14"/>
  <c r="AC18" i="14"/>
  <c r="AC16" i="14"/>
  <c r="AC17" i="14"/>
  <c r="AD15" i="14"/>
  <c r="AD9" i="14"/>
  <c r="AD12" i="14"/>
  <c r="AD20" i="14"/>
  <c r="AD14" i="14"/>
  <c r="AD11" i="14"/>
  <c r="AD8" i="14"/>
  <c r="AD7" i="14"/>
  <c r="AD3" i="14"/>
  <c r="AC21" i="14"/>
  <c r="AB37" i="12"/>
  <c r="X28" i="14"/>
  <c r="AB28" i="12"/>
  <c r="AC27" i="12"/>
  <c r="AD4" i="12"/>
  <c r="U7" i="5"/>
  <c r="U9" i="5"/>
  <c r="U17" i="5"/>
  <c r="U8" i="5"/>
  <c r="U10" i="5"/>
  <c r="U18" i="5"/>
  <c r="U11" i="5"/>
  <c r="U13" i="5"/>
  <c r="U12" i="5"/>
  <c r="U14" i="5"/>
  <c r="AB50" i="8"/>
  <c r="AB48" i="8"/>
  <c r="AB45" i="8"/>
  <c r="AB36" i="8"/>
  <c r="AB46" i="8"/>
  <c r="AC34" i="8"/>
  <c r="AC35" i="8"/>
  <c r="AC33" i="8"/>
  <c r="AC32" i="8"/>
  <c r="AC31" i="8"/>
  <c r="AC30" i="8"/>
  <c r="AC29" i="8"/>
  <c r="AC28" i="8"/>
  <c r="AC25" i="8"/>
  <c r="AC24" i="8"/>
  <c r="AC22" i="8"/>
  <c r="AC21" i="8"/>
  <c r="AC20" i="8"/>
  <c r="AC18" i="8"/>
  <c r="AC16" i="8"/>
  <c r="AC51" i="8"/>
  <c r="AC13" i="8"/>
  <c r="AC12" i="8"/>
  <c r="AC10" i="8"/>
  <c r="AC3" i="8"/>
  <c r="AC26" i="8"/>
  <c r="AC23" i="8"/>
  <c r="AC19" i="8"/>
  <c r="AC11" i="8"/>
  <c r="AC14" i="8"/>
  <c r="AC37" i="8"/>
  <c r="AC8" i="8"/>
  <c r="AC7" i="8"/>
  <c r="AD4" i="8"/>
  <c r="AC27" i="8"/>
  <c r="AC15" i="8"/>
  <c r="AC17" i="8"/>
  <c r="AC39" i="8"/>
  <c r="AC9" i="8"/>
  <c r="AB49" i="8"/>
  <c r="T20" i="5"/>
  <c r="T19" i="5"/>
  <c r="U3" i="5"/>
  <c r="V4" i="5"/>
  <c r="T15" i="5"/>
  <c r="T16" i="5"/>
  <c r="AD3" i="12"/>
  <c r="AB18" i="9"/>
  <c r="AB22" i="9"/>
  <c r="AC7" i="9"/>
  <c r="AC15" i="9"/>
  <c r="AC14" i="9"/>
  <c r="AC10" i="9"/>
  <c r="AC9" i="9"/>
  <c r="AC16" i="9"/>
  <c r="AC13" i="9"/>
  <c r="AC22" i="9"/>
  <c r="AC3" i="9"/>
  <c r="AC8" i="9"/>
  <c r="AB17" i="9"/>
  <c r="AB29" i="9"/>
  <c r="AC11" i="9"/>
  <c r="AC20" i="9"/>
  <c r="AD4" i="9"/>
  <c r="AD10" i="9"/>
  <c r="AB23" i="9"/>
  <c r="AC43" i="8"/>
  <c r="AC44" i="8"/>
  <c r="AC42" i="8"/>
  <c r="AC41" i="8"/>
  <c r="AC47" i="8"/>
  <c r="AC40" i="8"/>
  <c r="AC52" i="8"/>
  <c r="AC38" i="8"/>
  <c r="AD2" i="12"/>
  <c r="AE13" i="14"/>
  <c r="AE10" i="14"/>
  <c r="AD19" i="14"/>
  <c r="AD22" i="14"/>
  <c r="AD21" i="14"/>
  <c r="AD16" i="14"/>
  <c r="AD17" i="14"/>
  <c r="AE15" i="14"/>
  <c r="AE12" i="14"/>
  <c r="AE20" i="14"/>
  <c r="AE14" i="14"/>
  <c r="AE11" i="14"/>
  <c r="AE9" i="14"/>
  <c r="AE7" i="14"/>
  <c r="AE3" i="14"/>
  <c r="AE8" i="14"/>
  <c r="AD18" i="14"/>
  <c r="AC26" i="12"/>
  <c r="Y28" i="14"/>
  <c r="AC28" i="12"/>
  <c r="AD27" i="12"/>
  <c r="AE4" i="12"/>
  <c r="AC37" i="12"/>
  <c r="V7" i="5"/>
  <c r="V8" i="5"/>
  <c r="V10" i="5"/>
  <c r="V18" i="5"/>
  <c r="V9" i="5"/>
  <c r="V17" i="5"/>
  <c r="V11" i="5"/>
  <c r="V13" i="5"/>
  <c r="V12" i="5"/>
  <c r="V14" i="5"/>
  <c r="AC49" i="8"/>
  <c r="AD30" i="8"/>
  <c r="AD35" i="8"/>
  <c r="AD31" i="8"/>
  <c r="AD33" i="8"/>
  <c r="AD29" i="8"/>
  <c r="AD28" i="8"/>
  <c r="AD27" i="8"/>
  <c r="AD26" i="8"/>
  <c r="AD23" i="8"/>
  <c r="AD25" i="8"/>
  <c r="AD24" i="8"/>
  <c r="AD22" i="8"/>
  <c r="AD21" i="8"/>
  <c r="AD20" i="8"/>
  <c r="AD19" i="8"/>
  <c r="AD18" i="8"/>
  <c r="AD17" i="8"/>
  <c r="AD39" i="8"/>
  <c r="AD32" i="8"/>
  <c r="AD3" i="8"/>
  <c r="AD15" i="8"/>
  <c r="AD14" i="8"/>
  <c r="AD11" i="8"/>
  <c r="AD9" i="8"/>
  <c r="AD8" i="8"/>
  <c r="AD7" i="8"/>
  <c r="AE4" i="8"/>
  <c r="AD34" i="8"/>
  <c r="AD16" i="8"/>
  <c r="AD51" i="8"/>
  <c r="AD10" i="8"/>
  <c r="AD12" i="8"/>
  <c r="AD13" i="8"/>
  <c r="AC45" i="8"/>
  <c r="AC36" i="8"/>
  <c r="AC46" i="8"/>
  <c r="AC48" i="8"/>
  <c r="AC50" i="8"/>
  <c r="U19" i="5"/>
  <c r="U20" i="5"/>
  <c r="W4" i="5"/>
  <c r="V3" i="5"/>
  <c r="U15" i="5"/>
  <c r="U16" i="5"/>
  <c r="AE3" i="12"/>
  <c r="AD3" i="9"/>
  <c r="AD7" i="9"/>
  <c r="AC23" i="9"/>
  <c r="AC19" i="9"/>
  <c r="AC18" i="9"/>
  <c r="AD14" i="9"/>
  <c r="AD11" i="9"/>
  <c r="AD20" i="9"/>
  <c r="AD13" i="9"/>
  <c r="AD8" i="9"/>
  <c r="AD9" i="9"/>
  <c r="AD16" i="9"/>
  <c r="AD15" i="9"/>
  <c r="AE4" i="9"/>
  <c r="AE16" i="9"/>
  <c r="AD12" i="9"/>
  <c r="AD21" i="9"/>
  <c r="AC17" i="9"/>
  <c r="AC29" i="9"/>
  <c r="AD43" i="8"/>
  <c r="AD44" i="8"/>
  <c r="AD47" i="8"/>
  <c r="AD42" i="8"/>
  <c r="AD37" i="8"/>
  <c r="AD38" i="8"/>
  <c r="AD40" i="8"/>
  <c r="AD52" i="8"/>
  <c r="AD41" i="8"/>
  <c r="AE2" i="12"/>
  <c r="AD19" i="9"/>
  <c r="AF13" i="14"/>
  <c r="AF10" i="14"/>
  <c r="AE19" i="14"/>
  <c r="AF14" i="14"/>
  <c r="AF11" i="14"/>
  <c r="AF15" i="14"/>
  <c r="AF12" i="14"/>
  <c r="AF3" i="14"/>
  <c r="AF8" i="14"/>
  <c r="AF9" i="14"/>
  <c r="AF7" i="14"/>
  <c r="AE16" i="14"/>
  <c r="AE17" i="14"/>
  <c r="AE18" i="14"/>
  <c r="AE21" i="14"/>
  <c r="AE22" i="14"/>
  <c r="AD26" i="12"/>
  <c r="AD37" i="12"/>
  <c r="Z28" i="14"/>
  <c r="AD28" i="12"/>
  <c r="AE27" i="12"/>
  <c r="AF4" i="12"/>
  <c r="W8" i="5"/>
  <c r="W10" i="5"/>
  <c r="W18" i="5"/>
  <c r="W7" i="5"/>
  <c r="W9" i="5"/>
  <c r="W17" i="5"/>
  <c r="W12" i="5"/>
  <c r="W11" i="5"/>
  <c r="W13" i="5"/>
  <c r="W14" i="5"/>
  <c r="AD45" i="8"/>
  <c r="AD36" i="8"/>
  <c r="AD46" i="8"/>
  <c r="AD49" i="8"/>
  <c r="AD48" i="8"/>
  <c r="AE35" i="8"/>
  <c r="AE31" i="8"/>
  <c r="AE34" i="8"/>
  <c r="AE32" i="8"/>
  <c r="AE27" i="8"/>
  <c r="AE26" i="8"/>
  <c r="AE23" i="8"/>
  <c r="AE25" i="8"/>
  <c r="AE24" i="8"/>
  <c r="AE22" i="8"/>
  <c r="AE21" i="8"/>
  <c r="AE20" i="8"/>
  <c r="AE29" i="8"/>
  <c r="AE28" i="8"/>
  <c r="AE18" i="8"/>
  <c r="AE33" i="8"/>
  <c r="AE15" i="8"/>
  <c r="AE14" i="8"/>
  <c r="AE11" i="8"/>
  <c r="AE9" i="8"/>
  <c r="AE8" i="8"/>
  <c r="AE7" i="8"/>
  <c r="AF4" i="8"/>
  <c r="AE19" i="8"/>
  <c r="AE17" i="8"/>
  <c r="AE39" i="8"/>
  <c r="AE30" i="8"/>
  <c r="AE10" i="8"/>
  <c r="AE3" i="8"/>
  <c r="AE12" i="8"/>
  <c r="AE13" i="8"/>
  <c r="AE16" i="8"/>
  <c r="AE51" i="8"/>
  <c r="AD50" i="8"/>
  <c r="V20" i="5"/>
  <c r="V19" i="5"/>
  <c r="X4" i="5"/>
  <c r="W3" i="5"/>
  <c r="V15" i="5"/>
  <c r="V16" i="5"/>
  <c r="AF3" i="12"/>
  <c r="AD18" i="9"/>
  <c r="AD22" i="9"/>
  <c r="AD23" i="9"/>
  <c r="AE10" i="9"/>
  <c r="AD17" i="9"/>
  <c r="AD29" i="9"/>
  <c r="AF4" i="9"/>
  <c r="AF12" i="9"/>
  <c r="AF21" i="9"/>
  <c r="AE12" i="9"/>
  <c r="AE21" i="9"/>
  <c r="AE7" i="9"/>
  <c r="AE13" i="9"/>
  <c r="AE14" i="9"/>
  <c r="AE8" i="9"/>
  <c r="AE9" i="9"/>
  <c r="AE19" i="9"/>
  <c r="AE15" i="9"/>
  <c r="AE23" i="9"/>
  <c r="AE3" i="9"/>
  <c r="AE11" i="9"/>
  <c r="AE20" i="9"/>
  <c r="AE43" i="8"/>
  <c r="AE44" i="8"/>
  <c r="AE41" i="8"/>
  <c r="AE47" i="8"/>
  <c r="AE40" i="8"/>
  <c r="AE52" i="8"/>
  <c r="AE42" i="8"/>
  <c r="AE37" i="8"/>
  <c r="AE38" i="8"/>
  <c r="AF2" i="12"/>
  <c r="AF20" i="14"/>
  <c r="AG13" i="14"/>
  <c r="AG10" i="14"/>
  <c r="AF19" i="14"/>
  <c r="AF21" i="14"/>
  <c r="AF18" i="14"/>
  <c r="AF16" i="14"/>
  <c r="AF17" i="14"/>
  <c r="AG11" i="14"/>
  <c r="AG9" i="14"/>
  <c r="AG15" i="14"/>
  <c r="AG12" i="14"/>
  <c r="AG20" i="14"/>
  <c r="AG14" i="14"/>
  <c r="AG8" i="14"/>
  <c r="AG7" i="14"/>
  <c r="AG3" i="14"/>
  <c r="AF22" i="14"/>
  <c r="AA28" i="14"/>
  <c r="AE28" i="12"/>
  <c r="AF27" i="12"/>
  <c r="AG4" i="12"/>
  <c r="AE26" i="12"/>
  <c r="AE37" i="12"/>
  <c r="AE50" i="8"/>
  <c r="X7" i="5"/>
  <c r="X9" i="5"/>
  <c r="X17" i="5"/>
  <c r="X12" i="5"/>
  <c r="X10" i="5"/>
  <c r="X18" i="5"/>
  <c r="X8" i="5"/>
  <c r="X11" i="5"/>
  <c r="X13" i="5"/>
  <c r="X14" i="5"/>
  <c r="AE49" i="8"/>
  <c r="AE48" i="8"/>
  <c r="AF34" i="8"/>
  <c r="AF32" i="8"/>
  <c r="AF33" i="8"/>
  <c r="AF29" i="8"/>
  <c r="AF35" i="8"/>
  <c r="AF31" i="8"/>
  <c r="AF30" i="8"/>
  <c r="AF27" i="8"/>
  <c r="AF23" i="8"/>
  <c r="AF16" i="8"/>
  <c r="AF51" i="8"/>
  <c r="AF15" i="8"/>
  <c r="AF13" i="8"/>
  <c r="AF14" i="8"/>
  <c r="AF12" i="8"/>
  <c r="AF11" i="8"/>
  <c r="AF10" i="8"/>
  <c r="AF9" i="8"/>
  <c r="AF26" i="8"/>
  <c r="AF25" i="8"/>
  <c r="AF20" i="8"/>
  <c r="AF19" i="8"/>
  <c r="AF17" i="8"/>
  <c r="AF39" i="8"/>
  <c r="AF28" i="8"/>
  <c r="AF24" i="8"/>
  <c r="AF22" i="8"/>
  <c r="AF8" i="8"/>
  <c r="AF7" i="8"/>
  <c r="AG4" i="8"/>
  <c r="AF21" i="8"/>
  <c r="AF18" i="8"/>
  <c r="AF3" i="8"/>
  <c r="AE45" i="8"/>
  <c r="AE36" i="8"/>
  <c r="AE46" i="8"/>
  <c r="W20" i="5"/>
  <c r="W19" i="5"/>
  <c r="Y4" i="5"/>
  <c r="X3" i="5"/>
  <c r="W15" i="5"/>
  <c r="W16" i="5"/>
  <c r="AG3" i="12"/>
  <c r="AF16" i="9"/>
  <c r="AF8" i="9"/>
  <c r="AF13" i="9"/>
  <c r="AF10" i="9"/>
  <c r="AF3" i="9"/>
  <c r="AF15" i="9"/>
  <c r="AF7" i="9"/>
  <c r="AF18" i="9"/>
  <c r="AF9" i="9"/>
  <c r="AF11" i="9"/>
  <c r="AF20" i="9"/>
  <c r="AF14" i="9"/>
  <c r="AG4" i="9"/>
  <c r="AG8" i="9"/>
  <c r="AE17" i="9"/>
  <c r="AE29" i="9"/>
  <c r="AE18" i="9"/>
  <c r="AE22" i="9"/>
  <c r="AF43" i="8"/>
  <c r="AF44" i="8"/>
  <c r="AF38" i="8"/>
  <c r="AF37" i="8"/>
  <c r="AF42" i="8"/>
  <c r="AF41" i="8"/>
  <c r="AF40" i="8"/>
  <c r="AF52" i="8"/>
  <c r="AF47" i="8"/>
  <c r="AG2" i="12"/>
  <c r="AG19" i="14"/>
  <c r="AH13" i="14"/>
  <c r="AH10" i="14"/>
  <c r="AG18" i="14"/>
  <c r="AG22" i="14"/>
  <c r="AG21" i="14"/>
  <c r="AH15" i="14"/>
  <c r="AH9" i="14"/>
  <c r="AH12" i="14"/>
  <c r="AH20" i="14"/>
  <c r="AH14" i="14"/>
  <c r="AH22" i="14"/>
  <c r="AH11" i="14"/>
  <c r="AH8" i="14"/>
  <c r="AH7" i="14"/>
  <c r="AH3" i="14"/>
  <c r="AG16" i="14"/>
  <c r="AG17" i="14"/>
  <c r="AF26" i="12"/>
  <c r="AF37" i="12"/>
  <c r="AB28" i="14"/>
  <c r="AF28" i="12"/>
  <c r="AG27" i="12"/>
  <c r="AH4" i="12"/>
  <c r="Y7" i="5"/>
  <c r="Y9" i="5"/>
  <c r="Y17" i="5"/>
  <c r="Y8" i="5"/>
  <c r="Y10" i="5"/>
  <c r="Y18" i="5"/>
  <c r="Y11" i="5"/>
  <c r="Y13" i="5"/>
  <c r="Y12" i="5"/>
  <c r="Y14" i="5"/>
  <c r="AG10" i="9"/>
  <c r="AG34" i="8"/>
  <c r="AG35" i="8"/>
  <c r="AG33" i="8"/>
  <c r="AG32" i="8"/>
  <c r="AG31" i="8"/>
  <c r="AG30" i="8"/>
  <c r="AG29" i="8"/>
  <c r="AG28" i="8"/>
  <c r="AG27" i="8"/>
  <c r="AG26" i="8"/>
  <c r="AG23" i="8"/>
  <c r="AG19" i="8"/>
  <c r="AG17" i="8"/>
  <c r="AG39" i="8"/>
  <c r="AG24" i="8"/>
  <c r="AG22" i="8"/>
  <c r="AG16" i="8"/>
  <c r="AG51" i="8"/>
  <c r="AG13" i="8"/>
  <c r="AG12" i="8"/>
  <c r="AG10" i="8"/>
  <c r="AG3" i="8"/>
  <c r="AG21" i="8"/>
  <c r="AG14" i="8"/>
  <c r="AG25" i="8"/>
  <c r="AG18" i="8"/>
  <c r="AG15" i="8"/>
  <c r="AG20" i="8"/>
  <c r="AG9" i="8"/>
  <c r="AG11" i="8"/>
  <c r="AG8" i="8"/>
  <c r="AG7" i="8"/>
  <c r="AH4" i="8"/>
  <c r="AF50" i="8"/>
  <c r="AF48" i="8"/>
  <c r="AF45" i="8"/>
  <c r="AF36" i="8"/>
  <c r="AF46" i="8"/>
  <c r="AF49" i="8"/>
  <c r="X20" i="5"/>
  <c r="X19" i="5"/>
  <c r="Y3" i="5"/>
  <c r="Z4" i="5"/>
  <c r="X15" i="5"/>
  <c r="X16" i="5"/>
  <c r="AG7" i="9"/>
  <c r="AF23" i="9"/>
  <c r="AH3" i="12"/>
  <c r="AG13" i="9"/>
  <c r="AG9" i="9"/>
  <c r="AG16" i="9"/>
  <c r="AG14" i="9"/>
  <c r="AF19" i="9"/>
  <c r="AF22" i="9"/>
  <c r="AG15" i="9"/>
  <c r="AH4" i="9"/>
  <c r="AH15" i="9"/>
  <c r="AG12" i="9"/>
  <c r="AG21" i="9"/>
  <c r="AG11" i="9"/>
  <c r="AG20" i="9"/>
  <c r="AG3" i="9"/>
  <c r="AF17" i="9"/>
  <c r="AF29" i="9"/>
  <c r="AG43" i="8"/>
  <c r="AG44" i="8"/>
  <c r="AG37" i="8"/>
  <c r="AG42" i="8"/>
  <c r="AG38" i="8"/>
  <c r="AG40" i="8"/>
  <c r="AG52" i="8"/>
  <c r="AG41" i="8"/>
  <c r="AG47" i="8"/>
  <c r="AH2" i="12"/>
  <c r="AI13" i="14"/>
  <c r="AI10" i="14"/>
  <c r="AH19" i="14"/>
  <c r="AG19" i="9"/>
  <c r="AG23" i="9"/>
  <c r="AI12" i="14"/>
  <c r="AI15" i="14"/>
  <c r="AI14" i="14"/>
  <c r="AI22" i="14"/>
  <c r="AI11" i="14"/>
  <c r="AI7" i="14"/>
  <c r="AI3" i="14"/>
  <c r="AI9" i="14"/>
  <c r="AI8" i="14"/>
  <c r="AH16" i="14"/>
  <c r="AH17" i="14"/>
  <c r="AH21" i="14"/>
  <c r="AH18" i="14"/>
  <c r="AG37" i="12"/>
  <c r="AG26" i="12"/>
  <c r="AC28" i="14"/>
  <c r="AG28" i="12"/>
  <c r="AH27" i="12"/>
  <c r="AI4" i="12"/>
  <c r="AH26" i="12"/>
  <c r="AG48" i="8"/>
  <c r="Z8" i="5"/>
  <c r="Z10" i="5"/>
  <c r="Z9" i="5"/>
  <c r="Z17" i="5"/>
  <c r="Z11" i="5"/>
  <c r="Z13" i="5"/>
  <c r="Z7" i="5"/>
  <c r="Z12" i="5"/>
  <c r="Z14" i="5"/>
  <c r="AG18" i="9"/>
  <c r="AH33" i="8"/>
  <c r="AH29" i="8"/>
  <c r="AH30" i="8"/>
  <c r="AH34" i="8"/>
  <c r="AH32" i="8"/>
  <c r="AH28" i="8"/>
  <c r="AH27" i="8"/>
  <c r="AH26" i="8"/>
  <c r="AH23" i="8"/>
  <c r="AH25" i="8"/>
  <c r="AH24" i="8"/>
  <c r="AH22" i="8"/>
  <c r="AH21" i="8"/>
  <c r="AH20" i="8"/>
  <c r="AH19" i="8"/>
  <c r="AH18" i="8"/>
  <c r="AH17" i="8"/>
  <c r="AH39" i="8"/>
  <c r="AH35" i="8"/>
  <c r="AH16" i="8"/>
  <c r="AH51" i="8"/>
  <c r="AH13" i="8"/>
  <c r="AH12" i="8"/>
  <c r="AH10" i="8"/>
  <c r="AH3" i="8"/>
  <c r="AH8" i="8"/>
  <c r="AH7" i="8"/>
  <c r="AI4" i="8"/>
  <c r="AH31" i="8"/>
  <c r="AH15" i="8"/>
  <c r="AH9" i="8"/>
  <c r="AH11" i="8"/>
  <c r="AH14" i="8"/>
  <c r="AG45" i="8"/>
  <c r="AG36" i="8"/>
  <c r="AG46" i="8"/>
  <c r="AG50" i="8"/>
  <c r="AG49" i="8"/>
  <c r="Y19" i="5"/>
  <c r="Y20" i="5"/>
  <c r="Z18" i="5"/>
  <c r="AA4" i="5"/>
  <c r="Z3" i="5"/>
  <c r="Y15" i="5"/>
  <c r="Y16" i="5"/>
  <c r="AG22" i="9"/>
  <c r="AI3" i="12"/>
  <c r="AH7" i="9"/>
  <c r="AI4" i="9"/>
  <c r="AI16" i="9"/>
  <c r="AH16" i="9"/>
  <c r="AH23" i="9"/>
  <c r="AH10" i="9"/>
  <c r="AH3" i="9"/>
  <c r="AH14" i="9"/>
  <c r="AH12" i="9"/>
  <c r="AH21" i="9"/>
  <c r="AH8" i="9"/>
  <c r="AH11" i="9"/>
  <c r="AH20" i="9"/>
  <c r="AG17" i="9"/>
  <c r="AG29" i="9"/>
  <c r="AH13" i="9"/>
  <c r="AH9" i="9"/>
  <c r="AH19" i="9"/>
  <c r="AH43" i="8"/>
  <c r="AH44" i="8"/>
  <c r="AH47" i="8"/>
  <c r="AH37" i="8"/>
  <c r="AH38" i="8"/>
  <c r="AH40" i="8"/>
  <c r="AH52" i="8"/>
  <c r="AH41" i="8"/>
  <c r="AH42" i="8"/>
  <c r="AI2" i="12"/>
  <c r="AI18" i="14"/>
  <c r="AI20" i="14"/>
  <c r="AI19" i="14"/>
  <c r="AJ13" i="14"/>
  <c r="AJ10" i="14"/>
  <c r="AI21" i="14"/>
  <c r="AI16" i="14"/>
  <c r="AI17" i="14"/>
  <c r="AJ15" i="14"/>
  <c r="AJ14" i="14"/>
  <c r="AJ11" i="14"/>
  <c r="AJ12" i="14"/>
  <c r="AJ9" i="14"/>
  <c r="AJ8" i="14"/>
  <c r="AJ3" i="14"/>
  <c r="AJ7" i="14"/>
  <c r="AD28" i="14"/>
  <c r="AH28" i="12"/>
  <c r="AJ4" i="12"/>
  <c r="AI27" i="12"/>
  <c r="AH37" i="12"/>
  <c r="AH48" i="8"/>
  <c r="AA8" i="5"/>
  <c r="AA10" i="5"/>
  <c r="AA18" i="5"/>
  <c r="AA7" i="5"/>
  <c r="AA9" i="5"/>
  <c r="AA17" i="5"/>
  <c r="AA12" i="5"/>
  <c r="AA11" i="5"/>
  <c r="AA13" i="5"/>
  <c r="AA14" i="5"/>
  <c r="AI14" i="9"/>
  <c r="AI3" i="9"/>
  <c r="AI7" i="9"/>
  <c r="AI12" i="9"/>
  <c r="AI21" i="9"/>
  <c r="AI11" i="9"/>
  <c r="AI20" i="9"/>
  <c r="AH49" i="8"/>
  <c r="AI30" i="8"/>
  <c r="AI35" i="8"/>
  <c r="AI31" i="8"/>
  <c r="AI34" i="8"/>
  <c r="AI32" i="8"/>
  <c r="AI28" i="8"/>
  <c r="AI27" i="8"/>
  <c r="AI26" i="8"/>
  <c r="AI23" i="8"/>
  <c r="AI25" i="8"/>
  <c r="AI24" i="8"/>
  <c r="AI22" i="8"/>
  <c r="AI21" i="8"/>
  <c r="AI20" i="8"/>
  <c r="AI33" i="8"/>
  <c r="AI8" i="8"/>
  <c r="AI7" i="8"/>
  <c r="AJ4" i="8"/>
  <c r="AI18" i="8"/>
  <c r="AI15" i="8"/>
  <c r="AI14" i="8"/>
  <c r="AI11" i="8"/>
  <c r="AI9" i="8"/>
  <c r="AI12" i="8"/>
  <c r="AI29" i="8"/>
  <c r="AI13" i="8"/>
  <c r="AI17" i="8"/>
  <c r="AI39" i="8"/>
  <c r="AI16" i="8"/>
  <c r="AI51" i="8"/>
  <c r="AI3" i="8"/>
  <c r="AI19" i="8"/>
  <c r="AI10" i="8"/>
  <c r="AH50" i="8"/>
  <c r="AH45" i="8"/>
  <c r="AH36" i="8"/>
  <c r="AH46" i="8"/>
  <c r="Z19" i="5"/>
  <c r="Z20" i="5"/>
  <c r="Z15" i="5"/>
  <c r="Z16" i="5"/>
  <c r="AB4" i="5"/>
  <c r="AA3" i="5"/>
  <c r="AI13" i="9"/>
  <c r="AJ4" i="9"/>
  <c r="AI9" i="9"/>
  <c r="AI8" i="9"/>
  <c r="AI18" i="9"/>
  <c r="AI15" i="9"/>
  <c r="AH18" i="9"/>
  <c r="AI10" i="9"/>
  <c r="AH22" i="9"/>
  <c r="AJ3" i="12"/>
  <c r="AH17" i="9"/>
  <c r="AH29" i="9"/>
  <c r="AI22" i="9"/>
  <c r="AI43" i="8"/>
  <c r="AI44" i="8"/>
  <c r="AI47" i="8"/>
  <c r="AI41" i="8"/>
  <c r="AI37" i="8"/>
  <c r="AI42" i="8"/>
  <c r="AI40" i="8"/>
  <c r="AI52" i="8"/>
  <c r="AI38" i="8"/>
  <c r="AJ2" i="12"/>
  <c r="AI23" i="9"/>
  <c r="AI19" i="9"/>
  <c r="AJ20" i="14"/>
  <c r="AJ18" i="14"/>
  <c r="AK13" i="14"/>
  <c r="AK10" i="14"/>
  <c r="AJ19" i="14"/>
  <c r="AJ22" i="14"/>
  <c r="AJ21" i="14"/>
  <c r="AJ16" i="14"/>
  <c r="AJ17" i="14"/>
  <c r="AK11" i="14"/>
  <c r="AK9" i="14"/>
  <c r="AK12" i="14"/>
  <c r="AK15" i="14"/>
  <c r="AK14" i="14"/>
  <c r="AK3" i="14"/>
  <c r="AK8" i="14"/>
  <c r="AK7" i="14"/>
  <c r="AE28" i="14"/>
  <c r="AI28" i="12"/>
  <c r="AJ27" i="12"/>
  <c r="AK4" i="12"/>
  <c r="AI26" i="12"/>
  <c r="AI37" i="12"/>
  <c r="AI48" i="8"/>
  <c r="AB7" i="5"/>
  <c r="AB9" i="5"/>
  <c r="AB17" i="5"/>
  <c r="AB8" i="5"/>
  <c r="AB12" i="5"/>
  <c r="AB10" i="5"/>
  <c r="AB18" i="5"/>
  <c r="AB11" i="5"/>
  <c r="AB14" i="5"/>
  <c r="AB13" i="5"/>
  <c r="AJ13" i="9"/>
  <c r="AJ9" i="9"/>
  <c r="AJ16" i="9"/>
  <c r="AJ15" i="9"/>
  <c r="AJ10" i="9"/>
  <c r="AJ12" i="9"/>
  <c r="AJ21" i="9"/>
  <c r="AJ11" i="9"/>
  <c r="AJ20" i="9"/>
  <c r="AK4" i="9"/>
  <c r="AJ3" i="9"/>
  <c r="AJ7" i="9"/>
  <c r="AJ14" i="9"/>
  <c r="AJ8" i="9"/>
  <c r="AJ35" i="8"/>
  <c r="AJ31" i="8"/>
  <c r="AJ34" i="8"/>
  <c r="AJ32" i="8"/>
  <c r="AJ30" i="8"/>
  <c r="AJ33" i="8"/>
  <c r="AJ29" i="8"/>
  <c r="AJ18" i="8"/>
  <c r="AJ16" i="8"/>
  <c r="AJ51" i="8"/>
  <c r="AJ15" i="8"/>
  <c r="AJ13" i="8"/>
  <c r="AJ14" i="8"/>
  <c r="AJ12" i="8"/>
  <c r="AJ11" i="8"/>
  <c r="AJ10" i="8"/>
  <c r="AJ9" i="8"/>
  <c r="AJ28" i="8"/>
  <c r="AJ22" i="8"/>
  <c r="AJ21" i="8"/>
  <c r="AJ27" i="8"/>
  <c r="AJ23" i="8"/>
  <c r="AJ26" i="8"/>
  <c r="AJ25" i="8"/>
  <c r="AJ20" i="8"/>
  <c r="AJ17" i="8"/>
  <c r="AJ39" i="8"/>
  <c r="AJ3" i="8"/>
  <c r="AJ24" i="8"/>
  <c r="AJ19" i="8"/>
  <c r="AJ8" i="8"/>
  <c r="AJ7" i="8"/>
  <c r="AK4" i="8"/>
  <c r="AI50" i="8"/>
  <c r="AI49" i="8"/>
  <c r="AI45" i="8"/>
  <c r="AI36" i="8"/>
  <c r="AI46" i="8"/>
  <c r="AA20" i="5"/>
  <c r="AA15" i="5"/>
  <c r="AA16" i="5"/>
  <c r="AA19" i="5"/>
  <c r="AC4" i="5"/>
  <c r="AB3" i="5"/>
  <c r="AI17" i="9"/>
  <c r="AK3" i="12"/>
  <c r="AJ43" i="8"/>
  <c r="AJ44" i="8"/>
  <c r="AJ38" i="8"/>
  <c r="AJ41" i="8"/>
  <c r="AJ37" i="8"/>
  <c r="AJ40" i="8"/>
  <c r="AJ52" i="8"/>
  <c r="AJ47" i="8"/>
  <c r="AJ42" i="8"/>
  <c r="AI29" i="9"/>
  <c r="AK2" i="12"/>
  <c r="AJ37" i="12"/>
  <c r="AK20" i="14"/>
  <c r="AK19" i="14"/>
  <c r="AL13" i="14"/>
  <c r="AL10" i="14"/>
  <c r="AJ23" i="9"/>
  <c r="AJ19" i="9"/>
  <c r="AJ22" i="9"/>
  <c r="AL15" i="14"/>
  <c r="AL9" i="14"/>
  <c r="AL12" i="14"/>
  <c r="AL20" i="14"/>
  <c r="AL14" i="14"/>
  <c r="AL22" i="14"/>
  <c r="AL11" i="14"/>
  <c r="AL8" i="14"/>
  <c r="AL7" i="14"/>
  <c r="AL3" i="14"/>
  <c r="AK16" i="14"/>
  <c r="AK17" i="14"/>
  <c r="AK18" i="14"/>
  <c r="AK22" i="14"/>
  <c r="AK21" i="14"/>
  <c r="AK27" i="12"/>
  <c r="AL4" i="12"/>
  <c r="AJ26" i="12"/>
  <c r="AF28" i="14"/>
  <c r="AJ28" i="12"/>
  <c r="AC7" i="5"/>
  <c r="AC9" i="5"/>
  <c r="AC17" i="5"/>
  <c r="AC8" i="5"/>
  <c r="AC10" i="5"/>
  <c r="AC18" i="5"/>
  <c r="AC11" i="5"/>
  <c r="AC13" i="5"/>
  <c r="AC12" i="5"/>
  <c r="AC14" i="5"/>
  <c r="AJ17" i="9"/>
  <c r="AJ18" i="9"/>
  <c r="AK16" i="9"/>
  <c r="AK12" i="9"/>
  <c r="AK21" i="9"/>
  <c r="AK8" i="9"/>
  <c r="AK11" i="9"/>
  <c r="AK20" i="9"/>
  <c r="AL4" i="9"/>
  <c r="AK3" i="9"/>
  <c r="AK13" i="9"/>
  <c r="AK7" i="9"/>
  <c r="AK14" i="9"/>
  <c r="AK10" i="9"/>
  <c r="AK9" i="9"/>
  <c r="AK15" i="9"/>
  <c r="AJ48" i="8"/>
  <c r="AJ50" i="8"/>
  <c r="AJ49" i="8"/>
  <c r="AJ45" i="8"/>
  <c r="AJ36" i="8"/>
  <c r="AJ46" i="8"/>
  <c r="AK34" i="8"/>
  <c r="AK35" i="8"/>
  <c r="AK33" i="8"/>
  <c r="AK32" i="8"/>
  <c r="AK31" i="8"/>
  <c r="AK30" i="8"/>
  <c r="AK29" i="8"/>
  <c r="AK28" i="8"/>
  <c r="AK26" i="8"/>
  <c r="AK25" i="8"/>
  <c r="AK24" i="8"/>
  <c r="AK22" i="8"/>
  <c r="AK21" i="8"/>
  <c r="AK20" i="8"/>
  <c r="AK18" i="8"/>
  <c r="AK15" i="8"/>
  <c r="AK14" i="8"/>
  <c r="AK11" i="8"/>
  <c r="AK9" i="8"/>
  <c r="AK19" i="8"/>
  <c r="AK17" i="8"/>
  <c r="AK39" i="8"/>
  <c r="AK3" i="8"/>
  <c r="AK27" i="8"/>
  <c r="AK23" i="8"/>
  <c r="AK13" i="8"/>
  <c r="AK16" i="8"/>
  <c r="AK51" i="8"/>
  <c r="AK8" i="8"/>
  <c r="AK7" i="8"/>
  <c r="AL4" i="8"/>
  <c r="AK10" i="8"/>
  <c r="AK12" i="8"/>
  <c r="AB20" i="5"/>
  <c r="AB19" i="5"/>
  <c r="AD4" i="5"/>
  <c r="AC3" i="5"/>
  <c r="AB15" i="5"/>
  <c r="AB16" i="5"/>
  <c r="AL3" i="12"/>
  <c r="AK43" i="8"/>
  <c r="AK44" i="8"/>
  <c r="AK37" i="8"/>
  <c r="AK42" i="8"/>
  <c r="AK38" i="8"/>
  <c r="AK41" i="8"/>
  <c r="AJ29" i="9"/>
  <c r="AK40" i="8"/>
  <c r="AK52" i="8"/>
  <c r="AK47" i="8"/>
  <c r="AL2" i="12"/>
  <c r="AM13" i="14"/>
  <c r="AM10" i="14"/>
  <c r="AL19" i="14"/>
  <c r="AM12" i="14"/>
  <c r="AM20" i="14"/>
  <c r="AM14" i="14"/>
  <c r="AM15" i="14"/>
  <c r="AM11" i="14"/>
  <c r="AM9" i="14"/>
  <c r="AM7" i="14"/>
  <c r="AM3" i="14"/>
  <c r="AM8" i="14"/>
  <c r="AL18" i="14"/>
  <c r="AL16" i="14"/>
  <c r="AL17" i="14"/>
  <c r="AL21" i="14"/>
  <c r="AK26" i="12"/>
  <c r="AG28" i="14"/>
  <c r="AK28" i="12"/>
  <c r="AL27" i="12"/>
  <c r="AM4" i="12"/>
  <c r="AK37" i="12"/>
  <c r="AD8" i="5"/>
  <c r="AD10" i="5"/>
  <c r="AD18" i="5"/>
  <c r="AD11" i="5"/>
  <c r="AD13" i="5"/>
  <c r="AD9" i="5"/>
  <c r="AD17" i="5"/>
  <c r="AD7" i="5"/>
  <c r="AD12" i="5"/>
  <c r="AD14" i="5"/>
  <c r="AL15" i="9"/>
  <c r="AL11" i="9"/>
  <c r="AL20" i="9"/>
  <c r="AL7" i="9"/>
  <c r="AL13" i="9"/>
  <c r="AL12" i="9"/>
  <c r="AL21" i="9"/>
  <c r="AL14" i="9"/>
  <c r="AL9" i="9"/>
  <c r="AL8" i="9"/>
  <c r="AL16" i="9"/>
  <c r="AL10" i="9"/>
  <c r="AM4" i="9"/>
  <c r="AL3" i="9"/>
  <c r="AK23" i="9"/>
  <c r="AK17" i="9"/>
  <c r="AK18" i="9"/>
  <c r="AK19" i="9"/>
  <c r="AK22" i="9"/>
  <c r="AL34" i="8"/>
  <c r="AL32" i="8"/>
  <c r="AL33" i="8"/>
  <c r="AL29" i="8"/>
  <c r="AL27" i="8"/>
  <c r="AL26" i="8"/>
  <c r="AL23" i="8"/>
  <c r="AL25" i="8"/>
  <c r="AL24" i="8"/>
  <c r="AL22" i="8"/>
  <c r="AL21" i="8"/>
  <c r="AL20" i="8"/>
  <c r="AL19" i="8"/>
  <c r="AL18" i="8"/>
  <c r="AL17" i="8"/>
  <c r="AL39" i="8"/>
  <c r="AL31" i="8"/>
  <c r="AL28" i="8"/>
  <c r="AL3" i="8"/>
  <c r="AL16" i="8"/>
  <c r="AL51" i="8"/>
  <c r="AL13" i="8"/>
  <c r="AL12" i="8"/>
  <c r="AL10" i="8"/>
  <c r="AL8" i="8"/>
  <c r="AL7" i="8"/>
  <c r="AM4" i="8"/>
  <c r="AL35" i="8"/>
  <c r="AL30" i="8"/>
  <c r="AL9" i="8"/>
  <c r="AL11" i="8"/>
  <c r="AL14" i="8"/>
  <c r="AL15" i="8"/>
  <c r="AL38" i="8"/>
  <c r="AK49" i="8"/>
  <c r="AK45" i="8"/>
  <c r="AK36" i="8"/>
  <c r="AK46" i="8"/>
  <c r="AK50" i="8"/>
  <c r="AK48" i="8"/>
  <c r="AC19" i="5"/>
  <c r="AC20" i="5"/>
  <c r="AC15" i="5"/>
  <c r="AC16" i="5"/>
  <c r="AE4" i="5"/>
  <c r="AD3" i="5"/>
  <c r="AM3" i="12"/>
  <c r="AL43" i="8"/>
  <c r="AL44" i="8"/>
  <c r="AL37" i="8"/>
  <c r="AL40" i="8"/>
  <c r="AL52" i="8"/>
  <c r="AK29" i="9"/>
  <c r="AL42" i="8"/>
  <c r="AL41" i="8"/>
  <c r="AL47" i="8"/>
  <c r="AM2" i="12"/>
  <c r="AN13" i="14"/>
  <c r="AN10" i="14"/>
  <c r="AM21" i="14"/>
  <c r="AM19" i="14"/>
  <c r="AM18" i="14"/>
  <c r="AL22" i="9"/>
  <c r="AL19" i="9"/>
  <c r="AN14" i="14"/>
  <c r="AN15" i="14"/>
  <c r="AN11" i="14"/>
  <c r="AN12" i="14"/>
  <c r="AN20" i="14"/>
  <c r="AN8" i="14"/>
  <c r="AN9" i="14"/>
  <c r="AN7" i="14"/>
  <c r="AN3" i="14"/>
  <c r="AM22" i="14"/>
  <c r="AM16" i="14"/>
  <c r="AM17" i="14"/>
  <c r="AM27" i="12"/>
  <c r="AN4" i="12"/>
  <c r="AL37" i="12"/>
  <c r="AL26" i="12"/>
  <c r="AH28" i="14"/>
  <c r="AL28" i="12"/>
  <c r="AE8" i="5"/>
  <c r="AE10" i="5"/>
  <c r="AE18" i="5"/>
  <c r="AE7" i="5"/>
  <c r="AE9" i="5"/>
  <c r="AE17" i="5"/>
  <c r="AE12" i="5"/>
  <c r="AE11" i="5"/>
  <c r="AE13" i="5"/>
  <c r="AE14" i="5"/>
  <c r="AM14" i="9"/>
  <c r="AM10" i="9"/>
  <c r="AM9" i="9"/>
  <c r="AM8" i="9"/>
  <c r="AM7" i="9"/>
  <c r="AM16" i="9"/>
  <c r="AM15" i="9"/>
  <c r="AM13" i="9"/>
  <c r="AM12" i="9"/>
  <c r="AM21" i="9"/>
  <c r="AM11" i="9"/>
  <c r="AM20" i="9"/>
  <c r="AN4" i="9"/>
  <c r="AM3" i="9"/>
  <c r="AL17" i="9"/>
  <c r="AL18" i="9"/>
  <c r="AL23" i="9"/>
  <c r="AL50" i="8"/>
  <c r="AL49" i="8"/>
  <c r="AM33" i="8"/>
  <c r="AM29" i="8"/>
  <c r="AM30" i="8"/>
  <c r="AM27" i="8"/>
  <c r="AM26" i="8"/>
  <c r="AM23" i="8"/>
  <c r="AM25" i="8"/>
  <c r="AM24" i="8"/>
  <c r="AM22" i="8"/>
  <c r="AM21" i="8"/>
  <c r="AM20" i="8"/>
  <c r="AM35" i="8"/>
  <c r="AM31" i="8"/>
  <c r="AM28" i="8"/>
  <c r="AM34" i="8"/>
  <c r="AM19" i="8"/>
  <c r="AM17" i="8"/>
  <c r="AM39" i="8"/>
  <c r="AM32" i="8"/>
  <c r="AM16" i="8"/>
  <c r="AM51" i="8"/>
  <c r="AM13" i="8"/>
  <c r="AM12" i="8"/>
  <c r="AM44" i="8"/>
  <c r="AM10" i="8"/>
  <c r="AM8" i="8"/>
  <c r="AM7" i="8"/>
  <c r="AN4" i="8"/>
  <c r="AM18" i="8"/>
  <c r="AM11" i="8"/>
  <c r="AM3" i="8"/>
  <c r="AM14" i="8"/>
  <c r="AM15" i="8"/>
  <c r="AM9" i="8"/>
  <c r="AL48" i="8"/>
  <c r="AL36" i="8"/>
  <c r="AL45" i="8"/>
  <c r="AL46" i="8"/>
  <c r="AD19" i="5"/>
  <c r="AD20" i="5"/>
  <c r="AE3" i="5"/>
  <c r="AF4" i="5"/>
  <c r="AD15" i="5"/>
  <c r="AD16" i="5"/>
  <c r="AN3" i="12"/>
  <c r="AM37" i="8"/>
  <c r="AM42" i="8"/>
  <c r="AM41" i="8"/>
  <c r="AM48" i="8"/>
  <c r="AM43" i="8"/>
  <c r="AL29" i="9"/>
  <c r="AM38" i="8"/>
  <c r="AM40" i="8"/>
  <c r="AM52" i="8"/>
  <c r="AM47" i="8"/>
  <c r="AN2" i="12"/>
  <c r="AO13" i="14"/>
  <c r="AO10" i="14"/>
  <c r="AN18" i="14"/>
  <c r="AN19" i="14"/>
  <c r="AM22" i="9"/>
  <c r="AM23" i="9"/>
  <c r="AM19" i="9"/>
  <c r="AN21" i="14"/>
  <c r="AN16" i="14"/>
  <c r="AN17" i="14"/>
  <c r="AO15" i="14"/>
  <c r="AO11" i="14"/>
  <c r="AO9" i="14"/>
  <c r="AO12" i="14"/>
  <c r="AO20" i="14"/>
  <c r="AO14" i="14"/>
  <c r="AO7" i="14"/>
  <c r="AO3" i="14"/>
  <c r="AO8" i="14"/>
  <c r="AN22" i="14"/>
  <c r="AM26" i="12"/>
  <c r="AM37" i="12"/>
  <c r="AI28" i="14"/>
  <c r="AM28" i="12"/>
  <c r="AN27" i="12"/>
  <c r="AO4" i="12"/>
  <c r="AF7" i="5"/>
  <c r="AF9" i="5"/>
  <c r="AF17" i="5"/>
  <c r="AF10" i="5"/>
  <c r="AF18" i="5"/>
  <c r="AF8" i="5"/>
  <c r="AF12" i="5"/>
  <c r="AF11" i="5"/>
  <c r="AF13" i="5"/>
  <c r="AF14" i="5"/>
  <c r="AN13" i="9"/>
  <c r="AN9" i="9"/>
  <c r="AN14" i="9"/>
  <c r="AN16" i="9"/>
  <c r="AN15" i="9"/>
  <c r="AN10" i="9"/>
  <c r="AO4" i="9"/>
  <c r="AN3" i="9"/>
  <c r="AN8" i="9"/>
  <c r="AN12" i="9"/>
  <c r="AN21" i="9"/>
  <c r="AN11" i="9"/>
  <c r="AN20" i="9"/>
  <c r="AN7" i="9"/>
  <c r="AM17" i="9"/>
  <c r="AM18" i="9"/>
  <c r="AM50" i="8"/>
  <c r="AM45" i="8"/>
  <c r="AM36" i="8"/>
  <c r="AM46" i="8"/>
  <c r="AM49" i="8"/>
  <c r="AN30" i="8"/>
  <c r="AN35" i="8"/>
  <c r="AN31" i="8"/>
  <c r="AN33" i="8"/>
  <c r="AN29" i="8"/>
  <c r="AN28" i="8"/>
  <c r="AN16" i="8"/>
  <c r="AN51" i="8"/>
  <c r="AN15" i="8"/>
  <c r="AN13" i="8"/>
  <c r="AN14" i="8"/>
  <c r="AN12" i="8"/>
  <c r="AN11" i="8"/>
  <c r="AN10" i="8"/>
  <c r="AN9" i="8"/>
  <c r="AN27" i="8"/>
  <c r="AN23" i="8"/>
  <c r="AN21" i="8"/>
  <c r="AN19" i="8"/>
  <c r="AN17" i="8"/>
  <c r="AN39" i="8"/>
  <c r="AN20" i="8"/>
  <c r="AN34" i="8"/>
  <c r="AN26" i="8"/>
  <c r="AN25" i="8"/>
  <c r="AN32" i="8"/>
  <c r="AN8" i="8"/>
  <c r="AN7" i="8"/>
  <c r="AO4" i="8"/>
  <c r="AN24" i="8"/>
  <c r="AN22" i="8"/>
  <c r="AN18" i="8"/>
  <c r="AN3" i="8"/>
  <c r="AE20" i="5"/>
  <c r="AE19" i="5"/>
  <c r="AG4" i="5"/>
  <c r="AF3" i="5"/>
  <c r="AE15" i="5"/>
  <c r="AE16" i="5"/>
  <c r="AO3" i="12"/>
  <c r="AN43" i="8"/>
  <c r="AN44" i="8"/>
  <c r="AN40" i="8"/>
  <c r="AN52" i="8"/>
  <c r="AN42" i="8"/>
  <c r="AN41" i="8"/>
  <c r="AN37" i="8"/>
  <c r="AN47" i="8"/>
  <c r="AM29" i="9"/>
  <c r="AN38" i="8"/>
  <c r="AO2" i="12"/>
  <c r="AP13" i="14"/>
  <c r="AP10" i="14"/>
  <c r="AO19" i="14"/>
  <c r="AO21" i="14"/>
  <c r="AO18" i="14"/>
  <c r="AO16" i="14"/>
  <c r="AO17" i="14"/>
  <c r="AP15" i="14"/>
  <c r="AP9" i="14"/>
  <c r="AP12" i="14"/>
  <c r="AP20" i="14"/>
  <c r="AP14" i="14"/>
  <c r="AP22" i="14"/>
  <c r="AP11" i="14"/>
  <c r="AP8" i="14"/>
  <c r="AP7" i="14"/>
  <c r="AP3" i="14"/>
  <c r="AO22" i="14"/>
  <c r="AO26" i="12"/>
  <c r="AO27" i="12"/>
  <c r="AP4" i="12"/>
  <c r="AJ28" i="14"/>
  <c r="AN28" i="12"/>
  <c r="AN26" i="12"/>
  <c r="AN37" i="12"/>
  <c r="AN50" i="8"/>
  <c r="AG7" i="5"/>
  <c r="AG9" i="5"/>
  <c r="AG17" i="5"/>
  <c r="AG8" i="5"/>
  <c r="AG10" i="5"/>
  <c r="AG18" i="5"/>
  <c r="AG11" i="5"/>
  <c r="AG13" i="5"/>
  <c r="AG12" i="5"/>
  <c r="AG14" i="5"/>
  <c r="AN17" i="9"/>
  <c r="AN18" i="9"/>
  <c r="AO16" i="9"/>
  <c r="AO12" i="9"/>
  <c r="AO21" i="9"/>
  <c r="AO8" i="9"/>
  <c r="AO15" i="9"/>
  <c r="AO10" i="9"/>
  <c r="AP4" i="9"/>
  <c r="AO3" i="9"/>
  <c r="AO11" i="9"/>
  <c r="AO20" i="9"/>
  <c r="AO13" i="9"/>
  <c r="AO9" i="9"/>
  <c r="AO7" i="9"/>
  <c r="AO14" i="9"/>
  <c r="AN19" i="9"/>
  <c r="AN23" i="9"/>
  <c r="AN22" i="9"/>
  <c r="AO34" i="8"/>
  <c r="AO35" i="8"/>
  <c r="AO33" i="8"/>
  <c r="AO32" i="8"/>
  <c r="AO31" i="8"/>
  <c r="AO30" i="8"/>
  <c r="AO29" i="8"/>
  <c r="AO28" i="8"/>
  <c r="AO27" i="8"/>
  <c r="AO26" i="8"/>
  <c r="AO23" i="8"/>
  <c r="AO18" i="8"/>
  <c r="AO25" i="8"/>
  <c r="AO20" i="8"/>
  <c r="AO15" i="8"/>
  <c r="AO14" i="8"/>
  <c r="AO11" i="8"/>
  <c r="AO9" i="8"/>
  <c r="AO3" i="8"/>
  <c r="AO24" i="8"/>
  <c r="AO17" i="8"/>
  <c r="AO39" i="8"/>
  <c r="AO16" i="8"/>
  <c r="AO51" i="8"/>
  <c r="AO19" i="8"/>
  <c r="AO10" i="8"/>
  <c r="AO22" i="8"/>
  <c r="AO12" i="8"/>
  <c r="AO21" i="8"/>
  <c r="AO13" i="8"/>
  <c r="AO8" i="8"/>
  <c r="AO7" i="8"/>
  <c r="AP4" i="8"/>
  <c r="AN48" i="8"/>
  <c r="AN45" i="8"/>
  <c r="AN36" i="8"/>
  <c r="AN46" i="8"/>
  <c r="AN49" i="8"/>
  <c r="AG3" i="5"/>
  <c r="AH4" i="5"/>
  <c r="AF15" i="5"/>
  <c r="AF16" i="5"/>
  <c r="AF20" i="5"/>
  <c r="AF19" i="5"/>
  <c r="AP3" i="12"/>
  <c r="AO43" i="8"/>
  <c r="AO44" i="8"/>
  <c r="AO47" i="8"/>
  <c r="AO38" i="8"/>
  <c r="AO40" i="8"/>
  <c r="AO52" i="8"/>
  <c r="AN29" i="9"/>
  <c r="AO37" i="8"/>
  <c r="AO42" i="8"/>
  <c r="AO41" i="8"/>
  <c r="AP2" i="12"/>
  <c r="AO19" i="9"/>
  <c r="AP19" i="14"/>
  <c r="AQ13" i="14"/>
  <c r="AQ10" i="14"/>
  <c r="AO22" i="9"/>
  <c r="AP21" i="14"/>
  <c r="AP16" i="14"/>
  <c r="AP17" i="14"/>
  <c r="AQ12" i="14"/>
  <c r="AQ20" i="14"/>
  <c r="AQ14" i="14"/>
  <c r="AQ11" i="14"/>
  <c r="AQ15" i="14"/>
  <c r="AQ7" i="14"/>
  <c r="AQ3" i="14"/>
  <c r="AQ9" i="14"/>
  <c r="AQ8" i="14"/>
  <c r="AP18" i="14"/>
  <c r="AK28" i="14"/>
  <c r="AO28" i="12"/>
  <c r="AP27" i="12"/>
  <c r="AQ4" i="12"/>
  <c r="AO37" i="12"/>
  <c r="AO48" i="8"/>
  <c r="AH8" i="5"/>
  <c r="AH10" i="5"/>
  <c r="AH18" i="5"/>
  <c r="AH7" i="5"/>
  <c r="AH11" i="5"/>
  <c r="AH13" i="5"/>
  <c r="AH9" i="5"/>
  <c r="AH17" i="5"/>
  <c r="AH12" i="5"/>
  <c r="AH14" i="5"/>
  <c r="AP15" i="9"/>
  <c r="AP11" i="9"/>
  <c r="AP20" i="9"/>
  <c r="AP7" i="9"/>
  <c r="AP16" i="9"/>
  <c r="AP13" i="9"/>
  <c r="AP12" i="9"/>
  <c r="AP21" i="9"/>
  <c r="AP9" i="9"/>
  <c r="AQ4" i="9"/>
  <c r="AP3" i="9"/>
  <c r="AP14" i="9"/>
  <c r="AP10" i="9"/>
  <c r="AP8" i="9"/>
  <c r="AO23" i="9"/>
  <c r="AO17" i="9"/>
  <c r="AO18" i="9"/>
  <c r="AP35" i="8"/>
  <c r="AP31" i="8"/>
  <c r="AP34" i="8"/>
  <c r="AP32" i="8"/>
  <c r="AP27" i="8"/>
  <c r="AP26" i="8"/>
  <c r="AP23" i="8"/>
  <c r="AP25" i="8"/>
  <c r="AP24" i="8"/>
  <c r="AP22" i="8"/>
  <c r="AP21" i="8"/>
  <c r="AP20" i="8"/>
  <c r="AP19" i="8"/>
  <c r="AP18" i="8"/>
  <c r="AP17" i="8"/>
  <c r="AP39" i="8"/>
  <c r="AP30" i="8"/>
  <c r="AP33" i="8"/>
  <c r="AP15" i="8"/>
  <c r="AP14" i="8"/>
  <c r="AP11" i="8"/>
  <c r="AP9" i="8"/>
  <c r="AP3" i="8"/>
  <c r="AP8" i="8"/>
  <c r="AP7" i="8"/>
  <c r="AQ4" i="8"/>
  <c r="AP29" i="8"/>
  <c r="AP10" i="8"/>
  <c r="AP12" i="8"/>
  <c r="AP28" i="8"/>
  <c r="AP13" i="8"/>
  <c r="AP16" i="8"/>
  <c r="AP51" i="8"/>
  <c r="AO45" i="8"/>
  <c r="AO36" i="8"/>
  <c r="AO46" i="8"/>
  <c r="AO50" i="8"/>
  <c r="AO49" i="8"/>
  <c r="AG19" i="5"/>
  <c r="AG20" i="5"/>
  <c r="AG15" i="5"/>
  <c r="AG16" i="5"/>
  <c r="AI4" i="5"/>
  <c r="AH3" i="5"/>
  <c r="AQ3" i="12"/>
  <c r="AP43" i="8"/>
  <c r="AP44" i="8"/>
  <c r="AP38" i="8"/>
  <c r="AP40" i="8"/>
  <c r="AP52" i="8"/>
  <c r="AP41" i="8"/>
  <c r="AP47" i="8"/>
  <c r="AP42" i="8"/>
  <c r="AP37" i="8"/>
  <c r="AO29" i="9"/>
  <c r="AQ2" i="12"/>
  <c r="AR13" i="14"/>
  <c r="AR10" i="14"/>
  <c r="AQ19" i="14"/>
  <c r="AQ21" i="14"/>
  <c r="AQ22" i="14"/>
  <c r="AR14" i="14"/>
  <c r="AR11" i="14"/>
  <c r="AR15" i="14"/>
  <c r="AR12" i="14"/>
  <c r="AR20" i="14"/>
  <c r="AR3" i="14"/>
  <c r="AR9" i="14"/>
  <c r="AR8" i="14"/>
  <c r="AR7" i="14"/>
  <c r="AQ16" i="14"/>
  <c r="AQ17" i="14"/>
  <c r="AQ18" i="14"/>
  <c r="AP26" i="12"/>
  <c r="AL28" i="14"/>
  <c r="AP28" i="12"/>
  <c r="AR4" i="12"/>
  <c r="AQ27" i="12"/>
  <c r="AP37" i="12"/>
  <c r="AP50" i="8"/>
  <c r="AI8" i="5"/>
  <c r="AI10" i="5"/>
  <c r="AI18" i="5"/>
  <c r="AI7" i="5"/>
  <c r="AI9" i="5"/>
  <c r="AI17" i="5"/>
  <c r="AI12" i="5"/>
  <c r="AI11" i="5"/>
  <c r="AI13" i="5"/>
  <c r="AI14" i="5"/>
  <c r="AQ14" i="9"/>
  <c r="AQ10" i="9"/>
  <c r="AQ13" i="9"/>
  <c r="AQ12" i="9"/>
  <c r="AQ21" i="9"/>
  <c r="AQ11" i="9"/>
  <c r="AQ20" i="9"/>
  <c r="AQ9" i="9"/>
  <c r="AQ8" i="9"/>
  <c r="AQ7" i="9"/>
  <c r="AR4" i="9"/>
  <c r="AQ3" i="9"/>
  <c r="AQ15" i="9"/>
  <c r="AQ16" i="9"/>
  <c r="AP19" i="9"/>
  <c r="AP17" i="9"/>
  <c r="AP18" i="9"/>
  <c r="AP22" i="9"/>
  <c r="AP23" i="9"/>
  <c r="AP45" i="8"/>
  <c r="AP36" i="8"/>
  <c r="AP46" i="8"/>
  <c r="AP49" i="8"/>
  <c r="AP48" i="8"/>
  <c r="AQ34" i="8"/>
  <c r="AQ32" i="8"/>
  <c r="AQ33" i="8"/>
  <c r="AQ29" i="8"/>
  <c r="AQ35" i="8"/>
  <c r="AQ31" i="8"/>
  <c r="AQ27" i="8"/>
  <c r="AQ26" i="8"/>
  <c r="AQ23" i="8"/>
  <c r="AQ25" i="8"/>
  <c r="AQ24" i="8"/>
  <c r="AQ22" i="8"/>
  <c r="AQ21" i="8"/>
  <c r="AQ20" i="8"/>
  <c r="AQ30" i="8"/>
  <c r="AQ28" i="8"/>
  <c r="AQ8" i="8"/>
  <c r="AQ7" i="8"/>
  <c r="AR4" i="8"/>
  <c r="AQ18" i="8"/>
  <c r="AQ16" i="8"/>
  <c r="AQ51" i="8"/>
  <c r="AQ13" i="8"/>
  <c r="AQ12" i="8"/>
  <c r="AQ10" i="8"/>
  <c r="AQ19" i="8"/>
  <c r="AQ14" i="8"/>
  <c r="AQ37" i="8"/>
  <c r="AQ15" i="8"/>
  <c r="AQ9" i="8"/>
  <c r="AQ3" i="8"/>
  <c r="AQ17" i="8"/>
  <c r="AQ39" i="8"/>
  <c r="AQ11" i="8"/>
  <c r="AH20" i="5"/>
  <c r="AH19" i="5"/>
  <c r="AJ4" i="5"/>
  <c r="AI3" i="5"/>
  <c r="AH15" i="5"/>
  <c r="AH16" i="5"/>
  <c r="AR3" i="12"/>
  <c r="AQ19" i="9"/>
  <c r="AQ43" i="8"/>
  <c r="AQ44" i="8"/>
  <c r="AP29" i="9"/>
  <c r="AQ41" i="8"/>
  <c r="AQ47" i="8"/>
  <c r="AQ40" i="8"/>
  <c r="AQ52" i="8"/>
  <c r="AQ38" i="8"/>
  <c r="AQ42" i="8"/>
  <c r="AR2" i="12"/>
  <c r="AS13" i="14"/>
  <c r="AS10" i="14"/>
  <c r="AR19" i="14"/>
  <c r="AQ22" i="9"/>
  <c r="AR16" i="14"/>
  <c r="AR17" i="14"/>
  <c r="AS11" i="14"/>
  <c r="AS15" i="14"/>
  <c r="AS9" i="14"/>
  <c r="AS12" i="14"/>
  <c r="AS20" i="14"/>
  <c r="AS14" i="14"/>
  <c r="AS22" i="14"/>
  <c r="AS8" i="14"/>
  <c r="AS7" i="14"/>
  <c r="AS3" i="14"/>
  <c r="AR18" i="14"/>
  <c r="AR21" i="14"/>
  <c r="AR22" i="14"/>
  <c r="AM28" i="14"/>
  <c r="AQ28" i="12"/>
  <c r="AQ26" i="12"/>
  <c r="AQ37" i="12"/>
  <c r="AR27" i="12"/>
  <c r="AS4" i="12"/>
  <c r="AJ7" i="5"/>
  <c r="AJ9" i="5"/>
  <c r="AJ17" i="5"/>
  <c r="AJ10" i="5"/>
  <c r="AJ18" i="5"/>
  <c r="AJ12" i="5"/>
  <c r="AJ8" i="5"/>
  <c r="AJ11" i="5"/>
  <c r="AJ14" i="5"/>
  <c r="AJ13" i="5"/>
  <c r="AQ17" i="9"/>
  <c r="AQ18" i="9"/>
  <c r="AQ23" i="9"/>
  <c r="AR13" i="9"/>
  <c r="AR9" i="9"/>
  <c r="AR8" i="9"/>
  <c r="AR7" i="9"/>
  <c r="AR14" i="9"/>
  <c r="AS4" i="9"/>
  <c r="AR3" i="9"/>
  <c r="AR16" i="9"/>
  <c r="AR15" i="9"/>
  <c r="AR12" i="9"/>
  <c r="AR21" i="9"/>
  <c r="AR11" i="9"/>
  <c r="AR20" i="9"/>
  <c r="AR10" i="9"/>
  <c r="AQ49" i="8"/>
  <c r="AQ45" i="8"/>
  <c r="AQ36" i="8"/>
  <c r="AQ46" i="8"/>
  <c r="AQ48" i="8"/>
  <c r="AR33" i="8"/>
  <c r="AR29" i="8"/>
  <c r="AR30" i="8"/>
  <c r="AR34" i="8"/>
  <c r="AR32" i="8"/>
  <c r="AR28" i="8"/>
  <c r="AR31" i="8"/>
  <c r="AR27" i="8"/>
  <c r="AR23" i="8"/>
  <c r="AR19" i="8"/>
  <c r="AR17" i="8"/>
  <c r="AR39" i="8"/>
  <c r="AR16" i="8"/>
  <c r="AR51" i="8"/>
  <c r="AR15" i="8"/>
  <c r="AR13" i="8"/>
  <c r="AR14" i="8"/>
  <c r="AR12" i="8"/>
  <c r="AR11" i="8"/>
  <c r="AR10" i="8"/>
  <c r="AR9" i="8"/>
  <c r="AR35" i="8"/>
  <c r="AR24" i="8"/>
  <c r="AR18" i="8"/>
  <c r="AR22" i="8"/>
  <c r="AR26" i="8"/>
  <c r="AR20" i="8"/>
  <c r="AR3" i="8"/>
  <c r="AR21" i="8"/>
  <c r="AR8" i="8"/>
  <c r="AR7" i="8"/>
  <c r="AS4" i="8"/>
  <c r="AR25" i="8"/>
  <c r="AQ50" i="8"/>
  <c r="AI20" i="5"/>
  <c r="AI19" i="5"/>
  <c r="AK4" i="5"/>
  <c r="AJ3" i="5"/>
  <c r="AI15" i="5"/>
  <c r="AI16" i="5"/>
  <c r="AS3" i="12"/>
  <c r="AR43" i="8"/>
  <c r="AR44" i="8"/>
  <c r="AR37" i="8"/>
  <c r="AQ29" i="9"/>
  <c r="AR40" i="8"/>
  <c r="AR52" i="8"/>
  <c r="AR47" i="8"/>
  <c r="AR41" i="8"/>
  <c r="AR42" i="8"/>
  <c r="AR38" i="8"/>
  <c r="AR37" i="12"/>
  <c r="AS2" i="12"/>
  <c r="AT13" i="14"/>
  <c r="AT10" i="14"/>
  <c r="AS19" i="14"/>
  <c r="AS18" i="14"/>
  <c r="AR23" i="9"/>
  <c r="AS21" i="14"/>
  <c r="AT15" i="14"/>
  <c r="AT9" i="14"/>
  <c r="AT12" i="14"/>
  <c r="AT20" i="14"/>
  <c r="AT14" i="14"/>
  <c r="AT11" i="14"/>
  <c r="AT8" i="14"/>
  <c r="AT7" i="14"/>
  <c r="AT3" i="14"/>
  <c r="AS16" i="14"/>
  <c r="AS17" i="14"/>
  <c r="AS27" i="12"/>
  <c r="AT4" i="12"/>
  <c r="AR26" i="12"/>
  <c r="AN28" i="14"/>
  <c r="AR28" i="12"/>
  <c r="AR48" i="8"/>
  <c r="AK7" i="5"/>
  <c r="AK9" i="5"/>
  <c r="AK17" i="5"/>
  <c r="AK8" i="5"/>
  <c r="AK10" i="5"/>
  <c r="AK18" i="5"/>
  <c r="AK11" i="5"/>
  <c r="AK13" i="5"/>
  <c r="AK12" i="5"/>
  <c r="AK14" i="5"/>
  <c r="AR22" i="9"/>
  <c r="AR17" i="9"/>
  <c r="AR18" i="9"/>
  <c r="AS16" i="9"/>
  <c r="AS12" i="9"/>
  <c r="AS21" i="9"/>
  <c r="AS8" i="9"/>
  <c r="AS14" i="9"/>
  <c r="AS9" i="9"/>
  <c r="AT4" i="9"/>
  <c r="AS3" i="9"/>
  <c r="AS15" i="9"/>
  <c r="AS10" i="9"/>
  <c r="AS13" i="9"/>
  <c r="AS7" i="9"/>
  <c r="AS11" i="9"/>
  <c r="AS20" i="9"/>
  <c r="AR19" i="9"/>
  <c r="AR49" i="8"/>
  <c r="AS34" i="8"/>
  <c r="AS35" i="8"/>
  <c r="AS33" i="8"/>
  <c r="AS32" i="8"/>
  <c r="AS31" i="8"/>
  <c r="AS30" i="8"/>
  <c r="AS29" i="8"/>
  <c r="AS28" i="8"/>
  <c r="AS25" i="8"/>
  <c r="AS24" i="8"/>
  <c r="AS22" i="8"/>
  <c r="AS21" i="8"/>
  <c r="AS20" i="8"/>
  <c r="AS26" i="8"/>
  <c r="AS16" i="8"/>
  <c r="AS51" i="8"/>
  <c r="AS13" i="8"/>
  <c r="AS12" i="8"/>
  <c r="AS10" i="8"/>
  <c r="AS19" i="8"/>
  <c r="AS17" i="8"/>
  <c r="AS39" i="8"/>
  <c r="AS3" i="8"/>
  <c r="AS15" i="8"/>
  <c r="AS27" i="8"/>
  <c r="AS9" i="8"/>
  <c r="AS8" i="8"/>
  <c r="AS7" i="8"/>
  <c r="AT4" i="8"/>
  <c r="AS18" i="8"/>
  <c r="AS11" i="8"/>
  <c r="AS23" i="8"/>
  <c r="AS14" i="8"/>
  <c r="AR45" i="8"/>
  <c r="AR36" i="8"/>
  <c r="AR46" i="8"/>
  <c r="AR50" i="8"/>
  <c r="AJ19" i="5"/>
  <c r="AJ20" i="5"/>
  <c r="AJ15" i="5"/>
  <c r="AJ16" i="5"/>
  <c r="AK3" i="5"/>
  <c r="AL4" i="5"/>
  <c r="AT3" i="12"/>
  <c r="AS43" i="8"/>
  <c r="AS44" i="8"/>
  <c r="AS38" i="8"/>
  <c r="AR29" i="9"/>
  <c r="AS42" i="8"/>
  <c r="AS47" i="8"/>
  <c r="AS40" i="8"/>
  <c r="AS52" i="8"/>
  <c r="AS37" i="8"/>
  <c r="AS41" i="8"/>
  <c r="AT2" i="12"/>
  <c r="AU13" i="14"/>
  <c r="AU10" i="14"/>
  <c r="AT19" i="14"/>
  <c r="AT22" i="14"/>
  <c r="AT18" i="14"/>
  <c r="AT21" i="14"/>
  <c r="AU15" i="14"/>
  <c r="AU12" i="14"/>
  <c r="AU14" i="14"/>
  <c r="AU11" i="14"/>
  <c r="AU9" i="14"/>
  <c r="AU7" i="14"/>
  <c r="AU3" i="14"/>
  <c r="AU8" i="14"/>
  <c r="AT16" i="14"/>
  <c r="AT17" i="14"/>
  <c r="AO28" i="14"/>
  <c r="AS28" i="12"/>
  <c r="AS37" i="12"/>
  <c r="AT27" i="12"/>
  <c r="AU4" i="12"/>
  <c r="AS26" i="12"/>
  <c r="AL8" i="5"/>
  <c r="AL10" i="5"/>
  <c r="AL18" i="5"/>
  <c r="AL9" i="5"/>
  <c r="AL17" i="5"/>
  <c r="AL7" i="5"/>
  <c r="AL11" i="5"/>
  <c r="AL13" i="5"/>
  <c r="AL12" i="5"/>
  <c r="AL14" i="5"/>
  <c r="AS19" i="9"/>
  <c r="AS23" i="9"/>
  <c r="AS17" i="9"/>
  <c r="AS18" i="9"/>
  <c r="AS22" i="9"/>
  <c r="AT15" i="9"/>
  <c r="AT11" i="9"/>
  <c r="AT20" i="9"/>
  <c r="AT7" i="9"/>
  <c r="AT10" i="9"/>
  <c r="AT16" i="9"/>
  <c r="AT14" i="9"/>
  <c r="AT8" i="9"/>
  <c r="AT3" i="9"/>
  <c r="AT13" i="9"/>
  <c r="AT12" i="9"/>
  <c r="AT21" i="9"/>
  <c r="AT9" i="9"/>
  <c r="AU4" i="9"/>
  <c r="AS49" i="8"/>
  <c r="AT30" i="8"/>
  <c r="AT35" i="8"/>
  <c r="AT31" i="8"/>
  <c r="AT34" i="8"/>
  <c r="AT32" i="8"/>
  <c r="AT28" i="8"/>
  <c r="AT27" i="8"/>
  <c r="AT26" i="8"/>
  <c r="AT23" i="8"/>
  <c r="AT25" i="8"/>
  <c r="AT24" i="8"/>
  <c r="AT22" i="8"/>
  <c r="AT21" i="8"/>
  <c r="AT20" i="8"/>
  <c r="AT19" i="8"/>
  <c r="AT18" i="8"/>
  <c r="AT17" i="8"/>
  <c r="AT39" i="8"/>
  <c r="AT29" i="8"/>
  <c r="AT3" i="8"/>
  <c r="AT15" i="8"/>
  <c r="AT14" i="8"/>
  <c r="AT11" i="8"/>
  <c r="AT9" i="8"/>
  <c r="AT8" i="8"/>
  <c r="AT7" i="8"/>
  <c r="AU4" i="8"/>
  <c r="AT12" i="8"/>
  <c r="AT33" i="8"/>
  <c r="AT13" i="8"/>
  <c r="AT16" i="8"/>
  <c r="AT51" i="8"/>
  <c r="AT10" i="8"/>
  <c r="AS45" i="8"/>
  <c r="AS36" i="8"/>
  <c r="AS46" i="8"/>
  <c r="AS48" i="8"/>
  <c r="AS50" i="8"/>
  <c r="AK15" i="5"/>
  <c r="AK16" i="5"/>
  <c r="AK19" i="5"/>
  <c r="AK20" i="5"/>
  <c r="AM4" i="5"/>
  <c r="AL3" i="5"/>
  <c r="AU3" i="12"/>
  <c r="AT38" i="8"/>
  <c r="AT43" i="8"/>
  <c r="AT44" i="8"/>
  <c r="AS29" i="9"/>
  <c r="AT47" i="8"/>
  <c r="AT40" i="8"/>
  <c r="AT52" i="8"/>
  <c r="AT41" i="8"/>
  <c r="AT42" i="8"/>
  <c r="AT37" i="8"/>
  <c r="AU2" i="12"/>
  <c r="AU20" i="14"/>
  <c r="AV13" i="14"/>
  <c r="AV10" i="14"/>
  <c r="AU19" i="14"/>
  <c r="AU18" i="14"/>
  <c r="AT19" i="9"/>
  <c r="AU21" i="14"/>
  <c r="AU22" i="14"/>
  <c r="AV14" i="14"/>
  <c r="AV11" i="14"/>
  <c r="AV15" i="14"/>
  <c r="AV12" i="14"/>
  <c r="AV20" i="14"/>
  <c r="AV8" i="14"/>
  <c r="AV3" i="14"/>
  <c r="AV9" i="14"/>
  <c r="AV7" i="14"/>
  <c r="AU16" i="14"/>
  <c r="AU17" i="14"/>
  <c r="AT26" i="12"/>
  <c r="AU27" i="12"/>
  <c r="AV4" i="12"/>
  <c r="AT37" i="12"/>
  <c r="AP28" i="14"/>
  <c r="AT28" i="12"/>
  <c r="AT48" i="8"/>
  <c r="AM8" i="5"/>
  <c r="AM10" i="5"/>
  <c r="AM18" i="5"/>
  <c r="AM7" i="5"/>
  <c r="AM9" i="5"/>
  <c r="AM17" i="5"/>
  <c r="AM12" i="5"/>
  <c r="AM11" i="5"/>
  <c r="AM13" i="5"/>
  <c r="AM14" i="5"/>
  <c r="AT17" i="9"/>
  <c r="AT18" i="9"/>
  <c r="AT22" i="9"/>
  <c r="AT23" i="9"/>
  <c r="AU14" i="9"/>
  <c r="AU10" i="9"/>
  <c r="AU16" i="9"/>
  <c r="AU15" i="9"/>
  <c r="AU13" i="9"/>
  <c r="AU12" i="9"/>
  <c r="AU21" i="9"/>
  <c r="AU11" i="9"/>
  <c r="AU20" i="9"/>
  <c r="AU7" i="9"/>
  <c r="AU8" i="9"/>
  <c r="AU9" i="9"/>
  <c r="AV4" i="9"/>
  <c r="AU3" i="9"/>
  <c r="AT45" i="8"/>
  <c r="AT36" i="8"/>
  <c r="AT46" i="8"/>
  <c r="AT49" i="8"/>
  <c r="AU35" i="8"/>
  <c r="AU31" i="8"/>
  <c r="AU34" i="8"/>
  <c r="AU32" i="8"/>
  <c r="AU30" i="8"/>
  <c r="AU27" i="8"/>
  <c r="AU26" i="8"/>
  <c r="AU23" i="8"/>
  <c r="AU25" i="8"/>
  <c r="AU24" i="8"/>
  <c r="AU22" i="8"/>
  <c r="AU21" i="8"/>
  <c r="AU20" i="8"/>
  <c r="AU33" i="8"/>
  <c r="AU29" i="8"/>
  <c r="AU18" i="8"/>
  <c r="AU19" i="8"/>
  <c r="AU17" i="8"/>
  <c r="AU39" i="8"/>
  <c r="AU15" i="8"/>
  <c r="AU14" i="8"/>
  <c r="AU11" i="8"/>
  <c r="AU9" i="8"/>
  <c r="AU8" i="8"/>
  <c r="AU7" i="8"/>
  <c r="AV4" i="8"/>
  <c r="AU28" i="8"/>
  <c r="AU13" i="8"/>
  <c r="AU3" i="8"/>
  <c r="AU16" i="8"/>
  <c r="AU51" i="8"/>
  <c r="AU10" i="8"/>
  <c r="AU12" i="8"/>
  <c r="AT50" i="8"/>
  <c r="AL19" i="5"/>
  <c r="AL15" i="5"/>
  <c r="AL16" i="5"/>
  <c r="AL20" i="5"/>
  <c r="AM3" i="5"/>
  <c r="AN4" i="5"/>
  <c r="AV3" i="12"/>
  <c r="AU43" i="8"/>
  <c r="AU44" i="8"/>
  <c r="AU22" i="9"/>
  <c r="AU47" i="8"/>
  <c r="AU37" i="8"/>
  <c r="AU41" i="8"/>
  <c r="AU40" i="8"/>
  <c r="AU52" i="8"/>
  <c r="AT29" i="9"/>
  <c r="AU42" i="8"/>
  <c r="AU38" i="8"/>
  <c r="AV2" i="12"/>
  <c r="AW13" i="14"/>
  <c r="AW10" i="14"/>
  <c r="AV19" i="14"/>
  <c r="AU19" i="9"/>
  <c r="AU23" i="9"/>
  <c r="AV18" i="14"/>
  <c r="AV16" i="14"/>
  <c r="AV17" i="14"/>
  <c r="AW11" i="14"/>
  <c r="AW9" i="14"/>
  <c r="AW15" i="14"/>
  <c r="AW12" i="14"/>
  <c r="AW20" i="14"/>
  <c r="AW14" i="14"/>
  <c r="AW7" i="14"/>
  <c r="AW3" i="14"/>
  <c r="AW8" i="14"/>
  <c r="AV21" i="14"/>
  <c r="AV22" i="14"/>
  <c r="AU26" i="12"/>
  <c r="AU37" i="12"/>
  <c r="AQ28" i="14"/>
  <c r="AU28" i="12"/>
  <c r="AV27" i="12"/>
  <c r="AW4" i="12"/>
  <c r="AU50" i="8"/>
  <c r="AN7" i="5"/>
  <c r="AN9" i="5"/>
  <c r="AN17" i="5"/>
  <c r="AN12" i="5"/>
  <c r="AN10" i="5"/>
  <c r="AN18" i="5"/>
  <c r="AN8" i="5"/>
  <c r="AN11" i="5"/>
  <c r="AN13" i="5"/>
  <c r="AN14" i="5"/>
  <c r="AU17" i="9"/>
  <c r="AU18" i="9"/>
  <c r="AV13" i="9"/>
  <c r="AV9" i="9"/>
  <c r="AV12" i="9"/>
  <c r="AV21" i="9"/>
  <c r="AV11" i="9"/>
  <c r="AV20" i="9"/>
  <c r="AV8" i="9"/>
  <c r="AV7" i="9"/>
  <c r="AW4" i="9"/>
  <c r="AV3" i="9"/>
  <c r="AV14" i="9"/>
  <c r="AV10" i="9"/>
  <c r="AV16" i="9"/>
  <c r="AV15" i="9"/>
  <c r="AU45" i="8"/>
  <c r="AU36" i="8"/>
  <c r="AU46" i="8"/>
  <c r="AU49" i="8"/>
  <c r="AU48" i="8"/>
  <c r="AV34" i="8"/>
  <c r="AV32" i="8"/>
  <c r="AV33" i="8"/>
  <c r="AV29" i="8"/>
  <c r="AV35" i="8"/>
  <c r="AV28" i="8"/>
  <c r="AV26" i="8"/>
  <c r="AV16" i="8"/>
  <c r="AV51" i="8"/>
  <c r="AV15" i="8"/>
  <c r="AV13" i="8"/>
  <c r="AV14" i="8"/>
  <c r="AV12" i="8"/>
  <c r="AV11" i="8"/>
  <c r="AV10" i="8"/>
  <c r="AV9" i="8"/>
  <c r="AV30" i="8"/>
  <c r="AV22" i="8"/>
  <c r="AV21" i="8"/>
  <c r="AV27" i="8"/>
  <c r="AV23" i="8"/>
  <c r="AV31" i="8"/>
  <c r="AV24" i="8"/>
  <c r="AV8" i="8"/>
  <c r="AV7" i="8"/>
  <c r="AW4" i="8"/>
  <c r="AV18" i="8"/>
  <c r="AV25" i="8"/>
  <c r="AV17" i="8"/>
  <c r="AV39" i="8"/>
  <c r="AV20" i="8"/>
  <c r="AV19" i="8"/>
  <c r="AV3" i="8"/>
  <c r="AM20" i="5"/>
  <c r="AM19" i="5"/>
  <c r="AM15" i="5"/>
  <c r="AM16" i="5"/>
  <c r="AO4" i="5"/>
  <c r="AN3" i="5"/>
  <c r="AW3" i="12"/>
  <c r="AV43" i="8"/>
  <c r="AV44" i="8"/>
  <c r="AV47" i="8"/>
  <c r="AU29" i="9"/>
  <c r="AV38" i="8"/>
  <c r="AV42" i="8"/>
  <c r="AV41" i="8"/>
  <c r="AV40" i="8"/>
  <c r="AV52" i="8"/>
  <c r="AV37" i="8"/>
  <c r="AW2" i="12"/>
  <c r="AV23" i="9"/>
  <c r="AX13" i="14"/>
  <c r="AX10" i="14"/>
  <c r="AW19" i="14"/>
  <c r="AX15" i="14"/>
  <c r="AX9" i="14"/>
  <c r="AX12" i="14"/>
  <c r="AX19" i="14"/>
  <c r="AX14" i="14"/>
  <c r="AX22" i="14"/>
  <c r="AX11" i="14"/>
  <c r="AX8" i="14"/>
  <c r="AX7" i="14"/>
  <c r="AX3" i="14"/>
  <c r="AW16" i="14"/>
  <c r="AW17" i="14"/>
  <c r="AW18" i="14"/>
  <c r="AW22" i="14"/>
  <c r="AW21" i="14"/>
  <c r="AR28" i="14"/>
  <c r="AV28" i="12"/>
  <c r="AW26" i="12"/>
  <c r="AW27" i="12"/>
  <c r="AX4" i="12"/>
  <c r="AV26" i="12"/>
  <c r="AV37" i="12"/>
  <c r="AO7" i="5"/>
  <c r="AO9" i="5"/>
  <c r="AO17" i="5"/>
  <c r="AO8" i="5"/>
  <c r="AO10" i="5"/>
  <c r="AO18" i="5"/>
  <c r="AO11" i="5"/>
  <c r="AO13" i="5"/>
  <c r="AO12" i="5"/>
  <c r="AO14" i="5"/>
  <c r="AV17" i="9"/>
  <c r="AV18" i="9"/>
  <c r="AV19" i="9"/>
  <c r="AV22" i="9"/>
  <c r="AW16" i="9"/>
  <c r="AW12" i="9"/>
  <c r="AW21" i="9"/>
  <c r="AW8" i="9"/>
  <c r="AW13" i="9"/>
  <c r="AW7" i="9"/>
  <c r="AX4" i="9"/>
  <c r="AW3" i="9"/>
  <c r="AW14" i="9"/>
  <c r="AW9" i="9"/>
  <c r="AW10" i="9"/>
  <c r="AW15" i="9"/>
  <c r="AW11" i="9"/>
  <c r="AW20" i="9"/>
  <c r="AV49" i="8"/>
  <c r="AV45" i="8"/>
  <c r="AV36" i="8"/>
  <c r="AV46" i="8"/>
  <c r="AV48" i="8"/>
  <c r="AV50" i="8"/>
  <c r="AW34" i="8"/>
  <c r="AW35" i="8"/>
  <c r="AW33" i="8"/>
  <c r="AW32" i="8"/>
  <c r="AW31" i="8"/>
  <c r="AW30" i="8"/>
  <c r="AW29" i="8"/>
  <c r="AW28" i="8"/>
  <c r="AW27" i="8"/>
  <c r="AW26" i="8"/>
  <c r="AW23" i="8"/>
  <c r="AW19" i="8"/>
  <c r="AW17" i="8"/>
  <c r="AW39" i="8"/>
  <c r="AW21" i="8"/>
  <c r="AW20" i="8"/>
  <c r="AW18" i="8"/>
  <c r="AW16" i="8"/>
  <c r="AW51" i="8"/>
  <c r="AW13" i="8"/>
  <c r="AW12" i="8"/>
  <c r="AW10" i="8"/>
  <c r="AW3" i="8"/>
  <c r="AW25" i="8"/>
  <c r="AW9" i="8"/>
  <c r="AW22" i="8"/>
  <c r="AW11" i="8"/>
  <c r="AW14" i="8"/>
  <c r="AW37" i="8"/>
  <c r="AW24" i="8"/>
  <c r="AW15" i="8"/>
  <c r="AW8" i="8"/>
  <c r="AW7" i="8"/>
  <c r="AX4" i="8"/>
  <c r="AN20" i="5"/>
  <c r="AN19" i="5"/>
  <c r="AN15" i="5"/>
  <c r="AN16" i="5"/>
  <c r="AP4" i="5"/>
  <c r="AO3" i="5"/>
  <c r="AX3" i="12"/>
  <c r="AW43" i="8"/>
  <c r="AW44" i="8"/>
  <c r="AV29" i="9"/>
  <c r="AW42" i="8"/>
  <c r="AW38" i="8"/>
  <c r="AW47" i="8"/>
  <c r="AW40" i="8"/>
  <c r="AW52" i="8"/>
  <c r="AW41" i="8"/>
  <c r="AW23" i="9"/>
  <c r="AX2" i="12"/>
  <c r="AX20" i="14"/>
  <c r="AY13" i="14"/>
  <c r="AY10" i="14"/>
  <c r="AY12" i="14"/>
  <c r="AY20" i="14"/>
  <c r="AY15" i="14"/>
  <c r="AY14" i="14"/>
  <c r="AY11" i="14"/>
  <c r="AY7" i="14"/>
  <c r="AY3" i="14"/>
  <c r="AY9" i="14"/>
  <c r="AY8" i="14"/>
  <c r="AX18" i="14"/>
  <c r="AX16" i="14"/>
  <c r="AX17" i="14"/>
  <c r="AX21" i="14"/>
  <c r="AX27" i="12"/>
  <c r="AY4" i="12"/>
  <c r="AS28" i="14"/>
  <c r="AW28" i="12"/>
  <c r="AW37" i="12"/>
  <c r="AP8" i="5"/>
  <c r="AP10" i="5"/>
  <c r="AP18" i="5"/>
  <c r="AP9" i="5"/>
  <c r="AP17" i="5"/>
  <c r="AP11" i="5"/>
  <c r="AP13" i="5"/>
  <c r="AP7" i="5"/>
  <c r="AP12" i="5"/>
  <c r="AP14" i="5"/>
  <c r="AW22" i="9"/>
  <c r="AX15" i="9"/>
  <c r="AX11" i="9"/>
  <c r="AX20" i="9"/>
  <c r="AX7" i="9"/>
  <c r="AX14" i="9"/>
  <c r="AX9" i="9"/>
  <c r="AX8" i="9"/>
  <c r="AX10" i="9"/>
  <c r="AX16" i="9"/>
  <c r="AY4" i="9"/>
  <c r="AX3" i="9"/>
  <c r="AX13" i="9"/>
  <c r="AX12" i="9"/>
  <c r="AX21" i="9"/>
  <c r="AW19" i="9"/>
  <c r="AW17" i="9"/>
  <c r="AW18" i="9"/>
  <c r="AW49" i="8"/>
  <c r="AW45" i="8"/>
  <c r="AW36" i="8"/>
  <c r="AW46" i="8"/>
  <c r="AX33" i="8"/>
  <c r="AX29" i="8"/>
  <c r="AX30" i="8"/>
  <c r="AX35" i="8"/>
  <c r="AX31" i="8"/>
  <c r="AX28" i="8"/>
  <c r="AX27" i="8"/>
  <c r="AX26" i="8"/>
  <c r="AX23" i="8"/>
  <c r="AX25" i="8"/>
  <c r="AX24" i="8"/>
  <c r="AX22" i="8"/>
  <c r="AX21" i="8"/>
  <c r="AX20" i="8"/>
  <c r="AX19" i="8"/>
  <c r="AX18" i="8"/>
  <c r="AX17" i="8"/>
  <c r="AX39" i="8"/>
  <c r="AX32" i="8"/>
  <c r="AX34" i="8"/>
  <c r="AX16" i="8"/>
  <c r="AX51" i="8"/>
  <c r="AX13" i="8"/>
  <c r="AX12" i="8"/>
  <c r="AX10" i="8"/>
  <c r="AX3" i="8"/>
  <c r="AX8" i="8"/>
  <c r="AX7" i="8"/>
  <c r="AY4" i="8"/>
  <c r="AX11" i="8"/>
  <c r="AX14" i="8"/>
  <c r="AX15" i="8"/>
  <c r="AX9" i="8"/>
  <c r="AW48" i="8"/>
  <c r="AW50" i="8"/>
  <c r="AO19" i="5"/>
  <c r="AO20" i="5"/>
  <c r="AQ4" i="5"/>
  <c r="AP3" i="5"/>
  <c r="AO15" i="5"/>
  <c r="AO16" i="5"/>
  <c r="AX37" i="8"/>
  <c r="AY3" i="12"/>
  <c r="AX43" i="8"/>
  <c r="AX44" i="8"/>
  <c r="AX38" i="8"/>
  <c r="AX42" i="8"/>
  <c r="AW29" i="9"/>
  <c r="AX40" i="8"/>
  <c r="AX52" i="8"/>
  <c r="AX47" i="8"/>
  <c r="AX41" i="8"/>
  <c r="AY2" i="12"/>
  <c r="AX22" i="9"/>
  <c r="AZ13" i="14"/>
  <c r="AZ10" i="14"/>
  <c r="AY19" i="14"/>
  <c r="AY21" i="14"/>
  <c r="AY18" i="14"/>
  <c r="AY22" i="14"/>
  <c r="AX23" i="9"/>
  <c r="AY16" i="14"/>
  <c r="AY17" i="14"/>
  <c r="AZ15" i="14"/>
  <c r="AZ14" i="14"/>
  <c r="AZ11" i="14"/>
  <c r="AZ12" i="14"/>
  <c r="AZ20" i="14"/>
  <c r="AZ9" i="14"/>
  <c r="AZ3" i="14"/>
  <c r="AZ8" i="14"/>
  <c r="AZ7" i="14"/>
  <c r="AZ4" i="12"/>
  <c r="AY27" i="12"/>
  <c r="AX37" i="12"/>
  <c r="AT28" i="14"/>
  <c r="AX28" i="12"/>
  <c r="AX26" i="12"/>
  <c r="AQ8" i="5"/>
  <c r="AQ10" i="5"/>
  <c r="AQ18" i="5"/>
  <c r="AQ7" i="5"/>
  <c r="AQ9" i="5"/>
  <c r="AQ17" i="5"/>
  <c r="AQ12" i="5"/>
  <c r="AQ11" i="5"/>
  <c r="AQ13" i="5"/>
  <c r="AQ14" i="5"/>
  <c r="AX17" i="9"/>
  <c r="AX18" i="9"/>
  <c r="AY14" i="9"/>
  <c r="AY10" i="9"/>
  <c r="AY16" i="9"/>
  <c r="AY15" i="9"/>
  <c r="AY8" i="9"/>
  <c r="AZ4" i="9"/>
  <c r="AY3" i="9"/>
  <c r="AY13" i="9"/>
  <c r="AY12" i="9"/>
  <c r="AY21" i="9"/>
  <c r="AY11" i="9"/>
  <c r="AY20" i="9"/>
  <c r="AY9" i="9"/>
  <c r="AY7" i="9"/>
  <c r="AX19" i="9"/>
  <c r="AY30" i="8"/>
  <c r="AY35" i="8"/>
  <c r="AY31" i="8"/>
  <c r="AY33" i="8"/>
  <c r="AY29" i="8"/>
  <c r="AY28" i="8"/>
  <c r="AY27" i="8"/>
  <c r="AY26" i="8"/>
  <c r="AY23" i="8"/>
  <c r="AY25" i="8"/>
  <c r="AY24" i="8"/>
  <c r="AY22" i="8"/>
  <c r="AY21" i="8"/>
  <c r="AY20" i="8"/>
  <c r="AY18" i="8"/>
  <c r="AY8" i="8"/>
  <c r="AY7" i="8"/>
  <c r="AZ4" i="8"/>
  <c r="AY15" i="8"/>
  <c r="AY14" i="8"/>
  <c r="AY11" i="8"/>
  <c r="AY9" i="8"/>
  <c r="AY32" i="8"/>
  <c r="AY34" i="8"/>
  <c r="AY16" i="8"/>
  <c r="AY51" i="8"/>
  <c r="AY17" i="8"/>
  <c r="AY39" i="8"/>
  <c r="AY10" i="8"/>
  <c r="AY19" i="8"/>
  <c r="AY12" i="8"/>
  <c r="AY3" i="8"/>
  <c r="AY13" i="8"/>
  <c r="AX45" i="8"/>
  <c r="AX36" i="8"/>
  <c r="AX46" i="8"/>
  <c r="AX48" i="8"/>
  <c r="AX50" i="8"/>
  <c r="AX49" i="8"/>
  <c r="AP15" i="5"/>
  <c r="AP16" i="5"/>
  <c r="AR4" i="5"/>
  <c r="AQ3" i="5"/>
  <c r="AP19" i="5"/>
  <c r="AP20" i="5"/>
  <c r="AZ3" i="12"/>
  <c r="AY43" i="8"/>
  <c r="AY44" i="8"/>
  <c r="AY38" i="8"/>
  <c r="AY41" i="8"/>
  <c r="AY37" i="8"/>
  <c r="AY47" i="8"/>
  <c r="AY40" i="8"/>
  <c r="AY52" i="8"/>
  <c r="AY42" i="8"/>
  <c r="AX29" i="9"/>
  <c r="AZ2" i="12"/>
  <c r="AZ18" i="14"/>
  <c r="BA13" i="14"/>
  <c r="BA10" i="14"/>
  <c r="AZ22" i="14"/>
  <c r="AZ21" i="14"/>
  <c r="AZ19" i="14"/>
  <c r="AY23" i="9"/>
  <c r="AZ16" i="14"/>
  <c r="AZ17" i="14"/>
  <c r="BA11" i="14"/>
  <c r="BA9" i="14"/>
  <c r="BA12" i="14"/>
  <c r="BA20" i="14"/>
  <c r="BA15" i="14"/>
  <c r="BA14" i="14"/>
  <c r="BA3" i="14"/>
  <c r="BA8" i="14"/>
  <c r="BA7" i="14"/>
  <c r="AY26" i="12"/>
  <c r="AZ27" i="12"/>
  <c r="BA4" i="12"/>
  <c r="AY37" i="12"/>
  <c r="AU28" i="14"/>
  <c r="AY28" i="12"/>
  <c r="AR7" i="5"/>
  <c r="AR9" i="5"/>
  <c r="AR17" i="5"/>
  <c r="AR8" i="5"/>
  <c r="AR12" i="5"/>
  <c r="AR10" i="5"/>
  <c r="AR18" i="5"/>
  <c r="AR11" i="5"/>
  <c r="AR14" i="5"/>
  <c r="AR13" i="5"/>
  <c r="AZ13" i="9"/>
  <c r="AZ9" i="9"/>
  <c r="AZ16" i="9"/>
  <c r="AZ15" i="9"/>
  <c r="AZ10" i="9"/>
  <c r="AZ12" i="9"/>
  <c r="AZ21" i="9"/>
  <c r="AZ11" i="9"/>
  <c r="AZ20" i="9"/>
  <c r="BA4" i="9"/>
  <c r="AZ3" i="9"/>
  <c r="AZ7" i="9"/>
  <c r="AZ14" i="9"/>
  <c r="AZ8" i="9"/>
  <c r="AY17" i="9"/>
  <c r="AY18" i="9"/>
  <c r="AY22" i="9"/>
  <c r="AY19" i="9"/>
  <c r="AY50" i="8"/>
  <c r="AY48" i="8"/>
  <c r="AY45" i="8"/>
  <c r="AY36" i="8"/>
  <c r="AY46" i="8"/>
  <c r="AZ35" i="8"/>
  <c r="AZ31" i="8"/>
  <c r="AZ34" i="8"/>
  <c r="AZ32" i="8"/>
  <c r="AZ30" i="8"/>
  <c r="AZ18" i="8"/>
  <c r="AZ16" i="8"/>
  <c r="AZ51" i="8"/>
  <c r="AZ15" i="8"/>
  <c r="AZ13" i="8"/>
  <c r="AZ14" i="8"/>
  <c r="AZ12" i="8"/>
  <c r="AZ11" i="8"/>
  <c r="AZ10" i="8"/>
  <c r="AZ9" i="8"/>
  <c r="AZ25" i="8"/>
  <c r="AZ20" i="8"/>
  <c r="AZ19" i="8"/>
  <c r="AZ17" i="8"/>
  <c r="AZ39" i="8"/>
  <c r="AZ33" i="8"/>
  <c r="AZ29" i="8"/>
  <c r="AZ28" i="8"/>
  <c r="AZ27" i="8"/>
  <c r="AZ23" i="8"/>
  <c r="AZ24" i="8"/>
  <c r="AZ22" i="8"/>
  <c r="AZ21" i="8"/>
  <c r="AZ3" i="8"/>
  <c r="AZ8" i="8"/>
  <c r="AZ7" i="8"/>
  <c r="BA4" i="8"/>
  <c r="AZ26" i="8"/>
  <c r="AY49" i="8"/>
  <c r="AQ20" i="5"/>
  <c r="AQ19" i="5"/>
  <c r="AS4" i="5"/>
  <c r="AR3" i="5"/>
  <c r="AQ15" i="5"/>
  <c r="AQ16" i="5"/>
  <c r="BA3" i="12"/>
  <c r="AZ43" i="8"/>
  <c r="AZ44" i="8"/>
  <c r="AZ42" i="8"/>
  <c r="AZ38" i="8"/>
  <c r="AZ41" i="8"/>
  <c r="AZ47" i="8"/>
  <c r="AY29" i="9"/>
  <c r="AZ37" i="8"/>
  <c r="AZ40" i="8"/>
  <c r="AZ52" i="8"/>
  <c r="BA2" i="12"/>
  <c r="BA19" i="14"/>
  <c r="BB13" i="14"/>
  <c r="BB10" i="14"/>
  <c r="AZ23" i="9"/>
  <c r="AZ19" i="9"/>
  <c r="BB15" i="14"/>
  <c r="BB9" i="14"/>
  <c r="BB12" i="14"/>
  <c r="BB20" i="14"/>
  <c r="BB14" i="14"/>
  <c r="BB22" i="14"/>
  <c r="BB11" i="14"/>
  <c r="BB8" i="14"/>
  <c r="BB7" i="14"/>
  <c r="BB3" i="14"/>
  <c r="BA18" i="14"/>
  <c r="BA16" i="14"/>
  <c r="BA17" i="14"/>
  <c r="BA22" i="14"/>
  <c r="BA21" i="14"/>
  <c r="AV28" i="14"/>
  <c r="AZ28" i="12"/>
  <c r="BA27" i="12"/>
  <c r="BB4" i="12"/>
  <c r="AZ26" i="12"/>
  <c r="AZ37" i="12"/>
  <c r="AS7" i="5"/>
  <c r="AS9" i="5"/>
  <c r="AS17" i="5"/>
  <c r="AS8" i="5"/>
  <c r="AS10" i="5"/>
  <c r="AS18" i="5"/>
  <c r="AS11" i="5"/>
  <c r="AS13" i="5"/>
  <c r="AS14" i="5"/>
  <c r="AS12" i="5"/>
  <c r="BA16" i="9"/>
  <c r="BA12" i="9"/>
  <c r="BA21" i="9"/>
  <c r="BA8" i="9"/>
  <c r="BA11" i="9"/>
  <c r="BA20" i="9"/>
  <c r="BB4" i="9"/>
  <c r="BA3" i="9"/>
  <c r="BA13" i="9"/>
  <c r="BA7" i="9"/>
  <c r="BA9" i="9"/>
  <c r="BA15" i="9"/>
  <c r="BA14" i="9"/>
  <c r="BA10" i="9"/>
  <c r="AZ17" i="9"/>
  <c r="AZ18" i="9"/>
  <c r="AZ22" i="9"/>
  <c r="AZ45" i="8"/>
  <c r="AZ36" i="8"/>
  <c r="AZ46" i="8"/>
  <c r="AZ50" i="8"/>
  <c r="AZ48" i="8"/>
  <c r="BA34" i="8"/>
  <c r="BA35" i="8"/>
  <c r="BA33" i="8"/>
  <c r="BA32" i="8"/>
  <c r="BA31" i="8"/>
  <c r="BA30" i="8"/>
  <c r="BA29" i="8"/>
  <c r="BA28" i="8"/>
  <c r="BA27" i="8"/>
  <c r="BA23" i="8"/>
  <c r="BA25" i="8"/>
  <c r="BA24" i="8"/>
  <c r="BA22" i="8"/>
  <c r="BA21" i="8"/>
  <c r="BA20" i="8"/>
  <c r="BA19" i="8"/>
  <c r="BA17" i="8"/>
  <c r="BA39" i="8"/>
  <c r="BA15" i="8"/>
  <c r="BA14" i="8"/>
  <c r="BA11" i="8"/>
  <c r="BA9" i="8"/>
  <c r="BA3" i="8"/>
  <c r="BA26" i="8"/>
  <c r="BA18" i="8"/>
  <c r="BA10" i="8"/>
  <c r="BA12" i="8"/>
  <c r="BA8" i="8"/>
  <c r="BA7" i="8"/>
  <c r="BB4" i="8"/>
  <c r="BA13" i="8"/>
  <c r="BA16" i="8"/>
  <c r="BA51" i="8"/>
  <c r="AZ49" i="8"/>
  <c r="AR20" i="5"/>
  <c r="AR19" i="5"/>
  <c r="AS3" i="5"/>
  <c r="AT4" i="5"/>
  <c r="AR15" i="5"/>
  <c r="AR16" i="5"/>
  <c r="BB3" i="12"/>
  <c r="BA43" i="8"/>
  <c r="BA44" i="8"/>
  <c r="BA23" i="9"/>
  <c r="BA42" i="8"/>
  <c r="BA41" i="8"/>
  <c r="BA47" i="8"/>
  <c r="BA38" i="8"/>
  <c r="AZ29" i="9"/>
  <c r="BA40" i="8"/>
  <c r="BA52" i="8"/>
  <c r="BA37" i="8"/>
  <c r="BB2" i="12"/>
  <c r="BC13" i="14"/>
  <c r="BC10" i="14"/>
  <c r="BB19" i="14"/>
  <c r="BA22" i="9"/>
  <c r="BB18" i="14"/>
  <c r="BB16" i="14"/>
  <c r="BB17" i="14"/>
  <c r="BB21" i="14"/>
  <c r="BC12" i="14"/>
  <c r="BC14" i="14"/>
  <c r="BC15" i="14"/>
  <c r="BC11" i="14"/>
  <c r="BC9" i="14"/>
  <c r="BC7" i="14"/>
  <c r="BC3" i="14"/>
  <c r="BC8" i="14"/>
  <c r="BA26" i="12"/>
  <c r="AW28" i="14"/>
  <c r="BA28" i="12"/>
  <c r="BB27" i="12"/>
  <c r="BC4" i="12"/>
  <c r="BA37" i="12"/>
  <c r="AT8" i="5"/>
  <c r="AT10" i="5"/>
  <c r="AT18" i="5"/>
  <c r="AT11" i="5"/>
  <c r="AT13" i="5"/>
  <c r="AT9" i="5"/>
  <c r="AT17" i="5"/>
  <c r="AT7" i="5"/>
  <c r="AT12" i="5"/>
  <c r="AT14" i="5"/>
  <c r="BA17" i="9"/>
  <c r="BA18" i="9"/>
  <c r="BA19" i="9"/>
  <c r="BB15" i="9"/>
  <c r="BB11" i="9"/>
  <c r="BB20" i="9"/>
  <c r="BB7" i="9"/>
  <c r="BB13" i="9"/>
  <c r="BB12" i="9"/>
  <c r="BB21" i="9"/>
  <c r="BB14" i="9"/>
  <c r="BB9" i="9"/>
  <c r="BB8" i="9"/>
  <c r="BB16" i="9"/>
  <c r="BB10" i="9"/>
  <c r="BC4" i="9"/>
  <c r="BB3" i="9"/>
  <c r="BA50" i="8"/>
  <c r="BA48" i="8"/>
  <c r="BA45" i="8"/>
  <c r="BA36" i="8"/>
  <c r="BA46" i="8"/>
  <c r="BA49" i="8"/>
  <c r="BB34" i="8"/>
  <c r="BB32" i="8"/>
  <c r="BB33" i="8"/>
  <c r="BB29" i="8"/>
  <c r="BB35" i="8"/>
  <c r="BB31" i="8"/>
  <c r="BB30" i="8"/>
  <c r="BB27" i="8"/>
  <c r="BB26" i="8"/>
  <c r="BB23" i="8"/>
  <c r="BB25" i="8"/>
  <c r="BB24" i="8"/>
  <c r="BB22" i="8"/>
  <c r="BB21" i="8"/>
  <c r="BB20" i="8"/>
  <c r="BB19" i="8"/>
  <c r="BB18" i="8"/>
  <c r="BB17" i="8"/>
  <c r="BB39" i="8"/>
  <c r="BB28" i="8"/>
  <c r="BB3" i="8"/>
  <c r="BB16" i="8"/>
  <c r="BB51" i="8"/>
  <c r="BB13" i="8"/>
  <c r="BB12" i="8"/>
  <c r="BB10" i="8"/>
  <c r="BB8" i="8"/>
  <c r="BB7" i="8"/>
  <c r="BC4" i="8"/>
  <c r="BB14" i="8"/>
  <c r="BB15" i="8"/>
  <c r="BB38" i="8"/>
  <c r="BB9" i="8"/>
  <c r="BB11" i="8"/>
  <c r="AS19" i="5"/>
  <c r="AS20" i="5"/>
  <c r="AS15" i="5"/>
  <c r="AS16" i="5"/>
  <c r="AU4" i="5"/>
  <c r="AT3" i="5"/>
  <c r="BC3" i="12"/>
  <c r="BB43" i="8"/>
  <c r="BB44" i="8"/>
  <c r="BB37" i="8"/>
  <c r="BA29" i="9"/>
  <c r="BB47" i="8"/>
  <c r="BB41" i="8"/>
  <c r="BB42" i="8"/>
  <c r="BB40" i="8"/>
  <c r="BB52" i="8"/>
  <c r="BC2" i="12"/>
  <c r="BC20" i="14"/>
  <c r="BD13" i="14"/>
  <c r="BD10" i="14"/>
  <c r="BC19" i="14"/>
  <c r="BC21" i="14"/>
  <c r="BB22" i="9"/>
  <c r="BC18" i="14"/>
  <c r="BD14" i="14"/>
  <c r="BD15" i="14"/>
  <c r="BD11" i="14"/>
  <c r="BD12" i="14"/>
  <c r="BD8" i="14"/>
  <c r="BD9" i="14"/>
  <c r="BD7" i="14"/>
  <c r="BD3" i="14"/>
  <c r="BC22" i="14"/>
  <c r="BC16" i="14"/>
  <c r="BC17" i="14"/>
  <c r="BB26" i="12"/>
  <c r="BC27" i="12"/>
  <c r="BD4" i="12"/>
  <c r="AX28" i="14"/>
  <c r="BB28" i="12"/>
  <c r="BB37" i="12"/>
  <c r="BB48" i="8"/>
  <c r="BB50" i="8"/>
  <c r="AU8" i="5"/>
  <c r="AU10" i="5"/>
  <c r="AU18" i="5"/>
  <c r="AU7" i="5"/>
  <c r="AU9" i="5"/>
  <c r="AU17" i="5"/>
  <c r="AU12" i="5"/>
  <c r="AU11" i="5"/>
  <c r="AU13" i="5"/>
  <c r="AU14" i="5"/>
  <c r="BC14" i="9"/>
  <c r="BC10" i="9"/>
  <c r="BC9" i="9"/>
  <c r="BC8" i="9"/>
  <c r="BC7" i="9"/>
  <c r="BC16" i="9"/>
  <c r="BC15" i="9"/>
  <c r="BC13" i="9"/>
  <c r="BC12" i="9"/>
  <c r="BC21" i="9"/>
  <c r="BC11" i="9"/>
  <c r="BC20" i="9"/>
  <c r="BD4" i="9"/>
  <c r="BC3" i="9"/>
  <c r="BB19" i="9"/>
  <c r="BB17" i="9"/>
  <c r="BB18" i="9"/>
  <c r="BB23" i="9"/>
  <c r="BC33" i="8"/>
  <c r="BC29" i="8"/>
  <c r="BC30" i="8"/>
  <c r="BC27" i="8"/>
  <c r="BC26" i="8"/>
  <c r="BC23" i="8"/>
  <c r="BC25" i="8"/>
  <c r="BC24" i="8"/>
  <c r="BC22" i="8"/>
  <c r="BC21" i="8"/>
  <c r="BC20" i="8"/>
  <c r="BC34" i="8"/>
  <c r="BC32" i="8"/>
  <c r="BC28" i="8"/>
  <c r="BC19" i="8"/>
  <c r="BC17" i="8"/>
  <c r="BC39" i="8"/>
  <c r="BC31" i="8"/>
  <c r="BC16" i="8"/>
  <c r="BC51" i="8"/>
  <c r="BC13" i="8"/>
  <c r="BC12" i="8"/>
  <c r="BC10" i="8"/>
  <c r="BC8" i="8"/>
  <c r="BC7" i="8"/>
  <c r="BD4" i="8"/>
  <c r="BC15" i="8"/>
  <c r="BC3" i="8"/>
  <c r="BC9" i="8"/>
  <c r="BC11" i="8"/>
  <c r="BC35" i="8"/>
  <c r="BC18" i="8"/>
  <c r="BC14" i="8"/>
  <c r="BC37" i="8"/>
  <c r="BB49" i="8"/>
  <c r="BB45" i="8"/>
  <c r="BB36" i="8"/>
  <c r="BB46" i="8"/>
  <c r="AT19" i="5"/>
  <c r="AU3" i="5"/>
  <c r="AV4" i="5"/>
  <c r="AT15" i="5"/>
  <c r="AT16" i="5"/>
  <c r="AT20" i="5"/>
  <c r="BD3" i="12"/>
  <c r="BC43" i="8"/>
  <c r="BC44" i="8"/>
  <c r="BC47" i="8"/>
  <c r="BB29" i="9"/>
  <c r="BC38" i="8"/>
  <c r="BC42" i="8"/>
  <c r="BC41" i="8"/>
  <c r="BC40" i="8"/>
  <c r="BC52" i="8"/>
  <c r="BD2" i="12"/>
  <c r="BC23" i="9"/>
  <c r="BC19" i="9"/>
  <c r="BD18" i="14"/>
  <c r="BD20" i="14"/>
  <c r="BE13" i="14"/>
  <c r="BE10" i="14"/>
  <c r="BD19" i="14"/>
  <c r="BC22" i="9"/>
  <c r="BD16" i="14"/>
  <c r="BD17" i="14"/>
  <c r="BD21" i="14"/>
  <c r="BE15" i="14"/>
  <c r="BE11" i="14"/>
  <c r="BE9" i="14"/>
  <c r="BE12" i="14"/>
  <c r="BE14" i="14"/>
  <c r="BE8" i="14"/>
  <c r="BE7" i="14"/>
  <c r="BE3" i="14"/>
  <c r="BD22" i="14"/>
  <c r="AY28" i="14"/>
  <c r="BC28" i="12"/>
  <c r="BD27" i="12"/>
  <c r="BE4" i="12"/>
  <c r="BC26" i="12"/>
  <c r="BC37" i="12"/>
  <c r="BC50" i="8"/>
  <c r="AV7" i="5"/>
  <c r="AV9" i="5"/>
  <c r="AV17" i="5"/>
  <c r="AV10" i="5"/>
  <c r="AV18" i="5"/>
  <c r="AV8" i="5"/>
  <c r="AV12" i="5"/>
  <c r="AV11" i="5"/>
  <c r="AV13" i="5"/>
  <c r="AV14" i="5"/>
  <c r="BD13" i="9"/>
  <c r="BD9" i="9"/>
  <c r="BD14" i="9"/>
  <c r="BD16" i="9"/>
  <c r="BD15" i="9"/>
  <c r="BD10" i="9"/>
  <c r="BE4" i="9"/>
  <c r="BD3" i="9"/>
  <c r="BD7" i="9"/>
  <c r="BD8" i="9"/>
  <c r="BD12" i="9"/>
  <c r="BD21" i="9"/>
  <c r="BD11" i="9"/>
  <c r="BD20" i="9"/>
  <c r="BC17" i="9"/>
  <c r="BC18" i="9"/>
  <c r="BC49" i="8"/>
  <c r="BC45" i="8"/>
  <c r="BC36" i="8"/>
  <c r="BC46" i="8"/>
  <c r="BD30" i="8"/>
  <c r="BD35" i="8"/>
  <c r="BD31" i="8"/>
  <c r="BD34" i="8"/>
  <c r="BD32" i="8"/>
  <c r="BD28" i="8"/>
  <c r="BD33" i="8"/>
  <c r="BD29" i="8"/>
  <c r="BD16" i="8"/>
  <c r="BD51" i="8"/>
  <c r="BD15" i="8"/>
  <c r="BD13" i="8"/>
  <c r="BD14" i="8"/>
  <c r="BD12" i="8"/>
  <c r="BD11" i="8"/>
  <c r="BD10" i="8"/>
  <c r="BD9" i="8"/>
  <c r="BD27" i="8"/>
  <c r="BD23" i="8"/>
  <c r="BD24" i="8"/>
  <c r="BD22" i="8"/>
  <c r="BD18" i="8"/>
  <c r="BD26" i="8"/>
  <c r="BD21" i="8"/>
  <c r="BD17" i="8"/>
  <c r="BD39" i="8"/>
  <c r="BD8" i="8"/>
  <c r="BD7" i="8"/>
  <c r="BE4" i="8"/>
  <c r="BD25" i="8"/>
  <c r="BD19" i="8"/>
  <c r="BD20" i="8"/>
  <c r="BD3" i="8"/>
  <c r="BC48" i="8"/>
  <c r="AU20" i="5"/>
  <c r="AU19" i="5"/>
  <c r="AW4" i="5"/>
  <c r="AV3" i="5"/>
  <c r="AU15" i="5"/>
  <c r="AU16" i="5"/>
  <c r="BE3" i="12"/>
  <c r="BD43" i="8"/>
  <c r="BD44" i="8"/>
  <c r="BD47" i="8"/>
  <c r="BD42" i="8"/>
  <c r="BD38" i="8"/>
  <c r="BC29" i="9"/>
  <c r="BD41" i="8"/>
  <c r="BD40" i="8"/>
  <c r="BD52" i="8"/>
  <c r="BD37" i="8"/>
  <c r="BE2" i="12"/>
  <c r="BE20" i="14"/>
  <c r="BF13" i="14"/>
  <c r="BF10" i="14"/>
  <c r="BE19" i="14"/>
  <c r="BE21" i="14"/>
  <c r="BE18" i="14"/>
  <c r="BF15" i="14"/>
  <c r="BF9" i="14"/>
  <c r="BF12" i="14"/>
  <c r="BF20" i="14"/>
  <c r="BF14" i="14"/>
  <c r="BF22" i="14"/>
  <c r="BF11" i="14"/>
  <c r="BF8" i="14"/>
  <c r="BF7" i="14"/>
  <c r="BF3" i="14"/>
  <c r="BE16" i="14"/>
  <c r="BE17" i="14"/>
  <c r="BE22" i="14"/>
  <c r="BD26" i="12"/>
  <c r="BD37" i="12"/>
  <c r="BE27" i="12"/>
  <c r="BF4" i="12"/>
  <c r="AZ28" i="14"/>
  <c r="BD28" i="12"/>
  <c r="AW7" i="5"/>
  <c r="AW9" i="5"/>
  <c r="AW17" i="5"/>
  <c r="AW8" i="5"/>
  <c r="AW10" i="5"/>
  <c r="AW18" i="5"/>
  <c r="AW11" i="5"/>
  <c r="AW13" i="5"/>
  <c r="AW12" i="5"/>
  <c r="AW14" i="5"/>
  <c r="BE16" i="9"/>
  <c r="BE12" i="9"/>
  <c r="BE21" i="9"/>
  <c r="BE8" i="9"/>
  <c r="BE15" i="9"/>
  <c r="BE10" i="9"/>
  <c r="BF4" i="9"/>
  <c r="BE3" i="9"/>
  <c r="BE11" i="9"/>
  <c r="BE20" i="9"/>
  <c r="BE7" i="9"/>
  <c r="BE14" i="9"/>
  <c r="BE13" i="9"/>
  <c r="BE9" i="9"/>
  <c r="BD19" i="9"/>
  <c r="BD17" i="9"/>
  <c r="BD18" i="9"/>
  <c r="BD23" i="9"/>
  <c r="BD22" i="9"/>
  <c r="BD48" i="8"/>
  <c r="BD49" i="8"/>
  <c r="BE34" i="8"/>
  <c r="BE35" i="8"/>
  <c r="BE33" i="8"/>
  <c r="BE32" i="8"/>
  <c r="BE31" i="8"/>
  <c r="BE30" i="8"/>
  <c r="BE29" i="8"/>
  <c r="BE28" i="8"/>
  <c r="BE27" i="8"/>
  <c r="BE26" i="8"/>
  <c r="BE23" i="8"/>
  <c r="BE18" i="8"/>
  <c r="BE22" i="8"/>
  <c r="BE21" i="8"/>
  <c r="BE15" i="8"/>
  <c r="BE14" i="8"/>
  <c r="BE11" i="8"/>
  <c r="BE9" i="8"/>
  <c r="BE3" i="8"/>
  <c r="BE25" i="8"/>
  <c r="BE19" i="8"/>
  <c r="BE12" i="8"/>
  <c r="BE20" i="8"/>
  <c r="BE13" i="8"/>
  <c r="BE24" i="8"/>
  <c r="BE16" i="8"/>
  <c r="BE51" i="8"/>
  <c r="BE17" i="8"/>
  <c r="BE39" i="8"/>
  <c r="BE10" i="8"/>
  <c r="BE8" i="8"/>
  <c r="BE7" i="8"/>
  <c r="BF4" i="8"/>
  <c r="BD50" i="8"/>
  <c r="BD45" i="8"/>
  <c r="BD36" i="8"/>
  <c r="BD46" i="8"/>
  <c r="AV20" i="5"/>
  <c r="AX4" i="5"/>
  <c r="AW3" i="5"/>
  <c r="AV15" i="5"/>
  <c r="AV16" i="5"/>
  <c r="AV19" i="5"/>
  <c r="BF3" i="12"/>
  <c r="BE42" i="8"/>
  <c r="BE43" i="8"/>
  <c r="BE44" i="8"/>
  <c r="BE47" i="8"/>
  <c r="BE38" i="8"/>
  <c r="BD29" i="9"/>
  <c r="BE41" i="8"/>
  <c r="BE37" i="8"/>
  <c r="BE40" i="8"/>
  <c r="BE52" i="8"/>
  <c r="BF2" i="12"/>
  <c r="BG13" i="14"/>
  <c r="BG10" i="14"/>
  <c r="BF19" i="14"/>
  <c r="BF21" i="14"/>
  <c r="BE19" i="9"/>
  <c r="BE23" i="9"/>
  <c r="BE22" i="9"/>
  <c r="BG15" i="14"/>
  <c r="BG12" i="14"/>
  <c r="BG20" i="14"/>
  <c r="BG14" i="14"/>
  <c r="BG11" i="14"/>
  <c r="BG7" i="14"/>
  <c r="BG3" i="14"/>
  <c r="BG9" i="14"/>
  <c r="BG8" i="14"/>
  <c r="BF18" i="14"/>
  <c r="BF16" i="14"/>
  <c r="BF17" i="14"/>
  <c r="BE26" i="12"/>
  <c r="BF27" i="12"/>
  <c r="BG4" i="12"/>
  <c r="BA28" i="14"/>
  <c r="BE28" i="12"/>
  <c r="BE37" i="12"/>
  <c r="AX8" i="5"/>
  <c r="AX10" i="5"/>
  <c r="AX18" i="5"/>
  <c r="AX7" i="5"/>
  <c r="AX11" i="5"/>
  <c r="AX13" i="5"/>
  <c r="AX9" i="5"/>
  <c r="AX17" i="5"/>
  <c r="AX14" i="5"/>
  <c r="AX12" i="5"/>
  <c r="BF15" i="9"/>
  <c r="BF11" i="9"/>
  <c r="BF20" i="9"/>
  <c r="BF7" i="9"/>
  <c r="BF16" i="9"/>
  <c r="BF13" i="9"/>
  <c r="BF12" i="9"/>
  <c r="BF21" i="9"/>
  <c r="BF14" i="9"/>
  <c r="BF10" i="9"/>
  <c r="BF8" i="9"/>
  <c r="BG4" i="9"/>
  <c r="BF3" i="9"/>
  <c r="BF9" i="9"/>
  <c r="BF19" i="9"/>
  <c r="BE17" i="9"/>
  <c r="BE18" i="9"/>
  <c r="BE49" i="8"/>
  <c r="BF35" i="8"/>
  <c r="BF31" i="8"/>
  <c r="BF34" i="8"/>
  <c r="BF32" i="8"/>
  <c r="BF30" i="8"/>
  <c r="BF33" i="8"/>
  <c r="BF29" i="8"/>
  <c r="BF27" i="8"/>
  <c r="BF26" i="8"/>
  <c r="BF23" i="8"/>
  <c r="BF25" i="8"/>
  <c r="BF24" i="8"/>
  <c r="BF22" i="8"/>
  <c r="BF21" i="8"/>
  <c r="BF20" i="8"/>
  <c r="BF19" i="8"/>
  <c r="BF18" i="8"/>
  <c r="BF17" i="8"/>
  <c r="BF39" i="8"/>
  <c r="BF28" i="8"/>
  <c r="BF15" i="8"/>
  <c r="BF14" i="8"/>
  <c r="BF11" i="8"/>
  <c r="BF9" i="8"/>
  <c r="BF3" i="8"/>
  <c r="BF8" i="8"/>
  <c r="BF7" i="8"/>
  <c r="BG4" i="8"/>
  <c r="BF13" i="8"/>
  <c r="BF16" i="8"/>
  <c r="BF51" i="8"/>
  <c r="BF10" i="8"/>
  <c r="BF12" i="8"/>
  <c r="BE45" i="8"/>
  <c r="BE36" i="8"/>
  <c r="BE46" i="8"/>
  <c r="BE48" i="8"/>
  <c r="BE50" i="8"/>
  <c r="AW20" i="5"/>
  <c r="AW19" i="5"/>
  <c r="AW15" i="5"/>
  <c r="AW16" i="5"/>
  <c r="AY4" i="5"/>
  <c r="AX3" i="5"/>
  <c r="BG3" i="12"/>
  <c r="BF43" i="8"/>
  <c r="BF44" i="8"/>
  <c r="BF47" i="8"/>
  <c r="BF41" i="8"/>
  <c r="BF42" i="8"/>
  <c r="BF37" i="8"/>
  <c r="BF40" i="8"/>
  <c r="BF52" i="8"/>
  <c r="BE29" i="9"/>
  <c r="BF38" i="8"/>
  <c r="BG2" i="12"/>
  <c r="BH13" i="14"/>
  <c r="BH10" i="14"/>
  <c r="BG19" i="14"/>
  <c r="BG21" i="14"/>
  <c r="BG18" i="14"/>
  <c r="BG22" i="14"/>
  <c r="BG16" i="14"/>
  <c r="BG17" i="14"/>
  <c r="BH14" i="14"/>
  <c r="BH11" i="14"/>
  <c r="BH15" i="14"/>
  <c r="BH12" i="14"/>
  <c r="BH3" i="14"/>
  <c r="BH9" i="14"/>
  <c r="BH8" i="14"/>
  <c r="BH7" i="14"/>
  <c r="BF26" i="12"/>
  <c r="BB28" i="14"/>
  <c r="BF28" i="12"/>
  <c r="BG27" i="12"/>
  <c r="BH4" i="12"/>
  <c r="BF37" i="12"/>
  <c r="AY8" i="5"/>
  <c r="AY10" i="5"/>
  <c r="AY18" i="5"/>
  <c r="AY7" i="5"/>
  <c r="AY9" i="5"/>
  <c r="AY17" i="5"/>
  <c r="AY12" i="5"/>
  <c r="AY11" i="5"/>
  <c r="AY13" i="5"/>
  <c r="AY14" i="5"/>
  <c r="BG16" i="9"/>
  <c r="BG14" i="9"/>
  <c r="BG10" i="9"/>
  <c r="BG13" i="9"/>
  <c r="BG12" i="9"/>
  <c r="BG21" i="9"/>
  <c r="BG11" i="9"/>
  <c r="BG20" i="9"/>
  <c r="BG9" i="9"/>
  <c r="BG19" i="9"/>
  <c r="BG8" i="9"/>
  <c r="BG7" i="9"/>
  <c r="BH4" i="9"/>
  <c r="BG3" i="9"/>
  <c r="BG15" i="9"/>
  <c r="BF17" i="9"/>
  <c r="BF18" i="9"/>
  <c r="BF22" i="9"/>
  <c r="BF23" i="9"/>
  <c r="BF49" i="8"/>
  <c r="BF48" i="8"/>
  <c r="BG34" i="8"/>
  <c r="BG32" i="8"/>
  <c r="BG33" i="8"/>
  <c r="BG29" i="8"/>
  <c r="BG27" i="8"/>
  <c r="BG26" i="8"/>
  <c r="BG23" i="8"/>
  <c r="BG25" i="8"/>
  <c r="BG24" i="8"/>
  <c r="BG22" i="8"/>
  <c r="BG21" i="8"/>
  <c r="BG20" i="8"/>
  <c r="BG31" i="8"/>
  <c r="BG28" i="8"/>
  <c r="BG35" i="8"/>
  <c r="BG18" i="8"/>
  <c r="BG8" i="8"/>
  <c r="BG7" i="8"/>
  <c r="BH4" i="8"/>
  <c r="BG19" i="8"/>
  <c r="BG17" i="8"/>
  <c r="BG39" i="8"/>
  <c r="BG16" i="8"/>
  <c r="BG51" i="8"/>
  <c r="BG13" i="8"/>
  <c r="BG12" i="8"/>
  <c r="BG10" i="8"/>
  <c r="BG9" i="8"/>
  <c r="BG11" i="8"/>
  <c r="BG30" i="8"/>
  <c r="BG14" i="8"/>
  <c r="BG3" i="8"/>
  <c r="BG15" i="8"/>
  <c r="BF50" i="8"/>
  <c r="BF45" i="8"/>
  <c r="BF36" i="8"/>
  <c r="BF46" i="8"/>
  <c r="AX20" i="5"/>
  <c r="AX19" i="5"/>
  <c r="AX15" i="5"/>
  <c r="AX16" i="5"/>
  <c r="AZ4" i="5"/>
  <c r="AY3" i="5"/>
  <c r="BH3" i="12"/>
  <c r="BG43" i="8"/>
  <c r="BG44" i="8"/>
  <c r="BG37" i="8"/>
  <c r="BG42" i="8"/>
  <c r="BF29" i="9"/>
  <c r="BG47" i="8"/>
  <c r="BG41" i="8"/>
  <c r="BG40" i="8"/>
  <c r="BG52" i="8"/>
  <c r="BG38" i="8"/>
  <c r="BH2" i="12"/>
  <c r="BG22" i="9"/>
  <c r="BH20" i="14"/>
  <c r="BI13" i="14"/>
  <c r="BI10" i="14"/>
  <c r="BH19" i="14"/>
  <c r="BH18" i="14"/>
  <c r="BH21" i="14"/>
  <c r="BG23" i="9"/>
  <c r="BH22" i="14"/>
  <c r="BH16" i="14"/>
  <c r="BH17" i="14"/>
  <c r="BI15" i="14"/>
  <c r="BI11" i="14"/>
  <c r="BI9" i="14"/>
  <c r="BI12" i="14"/>
  <c r="BI14" i="14"/>
  <c r="BI3" i="14"/>
  <c r="BI8" i="14"/>
  <c r="BI7" i="14"/>
  <c r="BH27" i="12"/>
  <c r="BI4" i="12"/>
  <c r="BG26" i="12"/>
  <c r="BG37" i="12"/>
  <c r="BC28" i="14"/>
  <c r="BG28" i="12"/>
  <c r="BG48" i="8"/>
  <c r="AZ7" i="5"/>
  <c r="AZ9" i="5"/>
  <c r="AZ17" i="5"/>
  <c r="AZ10" i="5"/>
  <c r="AZ18" i="5"/>
  <c r="AZ12" i="5"/>
  <c r="AZ8" i="5"/>
  <c r="AZ11" i="5"/>
  <c r="AZ14" i="5"/>
  <c r="AZ13" i="5"/>
  <c r="BH13" i="9"/>
  <c r="BH9" i="9"/>
  <c r="BH8" i="9"/>
  <c r="BH7" i="9"/>
  <c r="BH14" i="9"/>
  <c r="BI4" i="9"/>
  <c r="BH3" i="9"/>
  <c r="BH16" i="9"/>
  <c r="BH10" i="9"/>
  <c r="BH15" i="9"/>
  <c r="BH12" i="9"/>
  <c r="BH21" i="9"/>
  <c r="BH11" i="9"/>
  <c r="BH20" i="9"/>
  <c r="BG17" i="9"/>
  <c r="BG18" i="9"/>
  <c r="BG50" i="8"/>
  <c r="BG45" i="8"/>
  <c r="BG36" i="8"/>
  <c r="BG46" i="8"/>
  <c r="BH33" i="8"/>
  <c r="BH29" i="8"/>
  <c r="BH30" i="8"/>
  <c r="BH35" i="8"/>
  <c r="BH31" i="8"/>
  <c r="BH28" i="8"/>
  <c r="BH34" i="8"/>
  <c r="BH32" i="8"/>
  <c r="BH26" i="8"/>
  <c r="BH19" i="8"/>
  <c r="BH17" i="8"/>
  <c r="BH39" i="8"/>
  <c r="BH16" i="8"/>
  <c r="BH51" i="8"/>
  <c r="BH15" i="8"/>
  <c r="BH13" i="8"/>
  <c r="BH14" i="8"/>
  <c r="BH12" i="8"/>
  <c r="BH11" i="8"/>
  <c r="BH10" i="8"/>
  <c r="BH9" i="8"/>
  <c r="BH21" i="8"/>
  <c r="BH20" i="8"/>
  <c r="BH25" i="8"/>
  <c r="BH27" i="8"/>
  <c r="BH24" i="8"/>
  <c r="BH3" i="8"/>
  <c r="BH23" i="8"/>
  <c r="BH18" i="8"/>
  <c r="BH8" i="8"/>
  <c r="BH7" i="8"/>
  <c r="BI4" i="8"/>
  <c r="BH22" i="8"/>
  <c r="BG49" i="8"/>
  <c r="AY20" i="5"/>
  <c r="AY19" i="5"/>
  <c r="AY15" i="5"/>
  <c r="AY16" i="5"/>
  <c r="BA4" i="5"/>
  <c r="AZ3" i="5"/>
  <c r="BI3" i="12"/>
  <c r="BH43" i="8"/>
  <c r="BH44" i="8"/>
  <c r="BH37" i="8"/>
  <c r="BH42" i="8"/>
  <c r="BH38" i="8"/>
  <c r="BH40" i="8"/>
  <c r="BH52" i="8"/>
  <c r="BH47" i="8"/>
  <c r="BH41" i="8"/>
  <c r="BG29" i="9"/>
  <c r="BI2" i="12"/>
  <c r="BH19" i="9"/>
  <c r="BI20" i="14"/>
  <c r="BJ13" i="14"/>
  <c r="BJ10" i="14"/>
  <c r="BI19" i="14"/>
  <c r="BI18" i="14"/>
  <c r="BI16" i="14"/>
  <c r="BI17" i="14"/>
  <c r="BI21" i="14"/>
  <c r="BJ15" i="14"/>
  <c r="BJ9" i="14"/>
  <c r="BJ12" i="14"/>
  <c r="BJ20" i="14"/>
  <c r="BJ14" i="14"/>
  <c r="BJ11" i="14"/>
  <c r="BJ8" i="14"/>
  <c r="BJ7" i="14"/>
  <c r="BJ3" i="14"/>
  <c r="BI22" i="14"/>
  <c r="BH26" i="12"/>
  <c r="BI27" i="12"/>
  <c r="BJ4" i="12"/>
  <c r="BD28" i="14"/>
  <c r="BH28" i="12"/>
  <c r="BH37" i="12"/>
  <c r="BH50" i="8"/>
  <c r="BH48" i="8"/>
  <c r="BA7" i="5"/>
  <c r="BA9" i="5"/>
  <c r="BA17" i="5"/>
  <c r="BA8" i="5"/>
  <c r="BA10" i="5"/>
  <c r="BA18" i="5"/>
  <c r="BA11" i="5"/>
  <c r="BA13" i="5"/>
  <c r="BA14" i="5"/>
  <c r="BA12" i="5"/>
  <c r="BH17" i="9"/>
  <c r="BH18" i="9"/>
  <c r="BH23" i="9"/>
  <c r="BI12" i="9"/>
  <c r="BI21" i="9"/>
  <c r="BI8" i="9"/>
  <c r="BI14" i="9"/>
  <c r="BI9" i="9"/>
  <c r="BJ4" i="9"/>
  <c r="BI3" i="9"/>
  <c r="BI15" i="9"/>
  <c r="BI10" i="9"/>
  <c r="BI16" i="9"/>
  <c r="BI11" i="9"/>
  <c r="BI20" i="9"/>
  <c r="BI13" i="9"/>
  <c r="BI7" i="9"/>
  <c r="BH22" i="9"/>
  <c r="BH45" i="8"/>
  <c r="BH36" i="8"/>
  <c r="BH46" i="8"/>
  <c r="BH49" i="8"/>
  <c r="BI34" i="8"/>
  <c r="BI35" i="8"/>
  <c r="BI33" i="8"/>
  <c r="BI32" i="8"/>
  <c r="BI31" i="8"/>
  <c r="BI30" i="8"/>
  <c r="BI29" i="8"/>
  <c r="BI28" i="8"/>
  <c r="BI25" i="8"/>
  <c r="BI24" i="8"/>
  <c r="BI22" i="8"/>
  <c r="BI21" i="8"/>
  <c r="BI20" i="8"/>
  <c r="BI26" i="8"/>
  <c r="BI19" i="8"/>
  <c r="BI17" i="8"/>
  <c r="BI39" i="8"/>
  <c r="BI16" i="8"/>
  <c r="BI51" i="8"/>
  <c r="BI13" i="8"/>
  <c r="BI12" i="8"/>
  <c r="BI10" i="8"/>
  <c r="BI3" i="8"/>
  <c r="BI27" i="8"/>
  <c r="BI23" i="8"/>
  <c r="BI11" i="8"/>
  <c r="BI18" i="8"/>
  <c r="BI14" i="8"/>
  <c r="BI37" i="8"/>
  <c r="BI8" i="8"/>
  <c r="BI7" i="8"/>
  <c r="BJ4" i="8"/>
  <c r="BI15" i="8"/>
  <c r="BI9" i="8"/>
  <c r="AZ20" i="5"/>
  <c r="AZ19" i="5"/>
  <c r="BA3" i="5"/>
  <c r="BB4" i="5"/>
  <c r="AZ15" i="5"/>
  <c r="AZ16" i="5"/>
  <c r="BJ3" i="12"/>
  <c r="BI22" i="9"/>
  <c r="BI43" i="8"/>
  <c r="BI44" i="8"/>
  <c r="BI42" i="8"/>
  <c r="BI47" i="8"/>
  <c r="BI38" i="8"/>
  <c r="BI40" i="8"/>
  <c r="BI52" i="8"/>
  <c r="BH29" i="9"/>
  <c r="BI41" i="8"/>
  <c r="BJ2" i="12"/>
  <c r="BJ19" i="14"/>
  <c r="BK13" i="14"/>
  <c r="BK10" i="14"/>
  <c r="BJ22" i="14"/>
  <c r="BK12" i="14"/>
  <c r="BK14" i="14"/>
  <c r="BK15" i="14"/>
  <c r="BK11" i="14"/>
  <c r="BK9" i="14"/>
  <c r="BK7" i="14"/>
  <c r="BK3" i="14"/>
  <c r="BK8" i="14"/>
  <c r="BJ18" i="14"/>
  <c r="BJ16" i="14"/>
  <c r="BJ17" i="14"/>
  <c r="BJ21" i="14"/>
  <c r="BI37" i="12"/>
  <c r="BI26" i="12"/>
  <c r="BJ27" i="12"/>
  <c r="BK4" i="12"/>
  <c r="BE28" i="14"/>
  <c r="BI28" i="12"/>
  <c r="BI50" i="8"/>
  <c r="BB8" i="5"/>
  <c r="BB10" i="5"/>
  <c r="BB18" i="5"/>
  <c r="BB9" i="5"/>
  <c r="BB17" i="5"/>
  <c r="BB7" i="5"/>
  <c r="BB11" i="5"/>
  <c r="BB13" i="5"/>
  <c r="BB12" i="5"/>
  <c r="BB14" i="5"/>
  <c r="BJ16" i="9"/>
  <c r="BJ15" i="9"/>
  <c r="BJ11" i="9"/>
  <c r="BJ20" i="9"/>
  <c r="BJ7" i="9"/>
  <c r="BJ10" i="9"/>
  <c r="BJ8" i="9"/>
  <c r="BJ13" i="9"/>
  <c r="BJ12" i="9"/>
  <c r="BJ21" i="9"/>
  <c r="BJ9" i="9"/>
  <c r="BJ14" i="9"/>
  <c r="BJ3" i="9"/>
  <c r="BK4" i="9"/>
  <c r="BI17" i="9"/>
  <c r="BI18" i="9"/>
  <c r="BI19" i="9"/>
  <c r="BI23" i="9"/>
  <c r="BI45" i="8"/>
  <c r="BI36" i="8"/>
  <c r="BI46" i="8"/>
  <c r="BI48" i="8"/>
  <c r="BJ30" i="8"/>
  <c r="BJ35" i="8"/>
  <c r="BJ31" i="8"/>
  <c r="BJ33" i="8"/>
  <c r="BJ29" i="8"/>
  <c r="BJ28" i="8"/>
  <c r="BJ27" i="8"/>
  <c r="BJ26" i="8"/>
  <c r="BJ23" i="8"/>
  <c r="BJ25" i="8"/>
  <c r="BJ24" i="8"/>
  <c r="BJ22" i="8"/>
  <c r="BJ21" i="8"/>
  <c r="BJ20" i="8"/>
  <c r="BJ19" i="8"/>
  <c r="BJ18" i="8"/>
  <c r="BJ17" i="8"/>
  <c r="BJ39" i="8"/>
  <c r="BJ34" i="8"/>
  <c r="BJ3" i="8"/>
  <c r="BJ15" i="8"/>
  <c r="BJ14" i="8"/>
  <c r="BJ11" i="8"/>
  <c r="BJ9" i="8"/>
  <c r="BJ8" i="8"/>
  <c r="BJ7" i="8"/>
  <c r="BK4" i="8"/>
  <c r="BJ32" i="8"/>
  <c r="BJ16" i="8"/>
  <c r="BJ51" i="8"/>
  <c r="BJ10" i="8"/>
  <c r="BJ12" i="8"/>
  <c r="BJ13" i="8"/>
  <c r="BI49" i="8"/>
  <c r="BA20" i="5"/>
  <c r="BA19" i="5"/>
  <c r="BC4" i="5"/>
  <c r="BB3" i="5"/>
  <c r="BA15" i="5"/>
  <c r="BA16" i="5"/>
  <c r="BK3" i="12"/>
  <c r="BJ19" i="9"/>
  <c r="BJ43" i="8"/>
  <c r="BJ44" i="8"/>
  <c r="BJ37" i="8"/>
  <c r="BJ47" i="8"/>
  <c r="BJ23" i="9"/>
  <c r="BJ42" i="8"/>
  <c r="BJ38" i="8"/>
  <c r="BJ40" i="8"/>
  <c r="BJ52" i="8"/>
  <c r="BI29" i="9"/>
  <c r="BJ41" i="8"/>
  <c r="BK2" i="12"/>
  <c r="BJ22" i="9"/>
  <c r="BK20" i="14"/>
  <c r="BK19" i="14"/>
  <c r="BL13" i="14"/>
  <c r="BL10" i="14"/>
  <c r="BK18" i="14"/>
  <c r="BK21" i="14"/>
  <c r="BL14" i="14"/>
  <c r="BL15" i="14"/>
  <c r="BL11" i="14"/>
  <c r="BL12" i="14"/>
  <c r="BL8" i="14"/>
  <c r="BL3" i="14"/>
  <c r="BL9" i="14"/>
  <c r="BL7" i="14"/>
  <c r="BK22" i="14"/>
  <c r="BK16" i="14"/>
  <c r="BK17" i="14"/>
  <c r="BJ26" i="12"/>
  <c r="BK26" i="12"/>
  <c r="BK27" i="12"/>
  <c r="BL4" i="12"/>
  <c r="BF28" i="14"/>
  <c r="BJ28" i="12"/>
  <c r="BJ37" i="12"/>
  <c r="BC8" i="5"/>
  <c r="BC10" i="5"/>
  <c r="BC7" i="5"/>
  <c r="BC9" i="5"/>
  <c r="BC17" i="5"/>
  <c r="BC12" i="5"/>
  <c r="BC11" i="5"/>
  <c r="BC13" i="5"/>
  <c r="BC14" i="5"/>
  <c r="BK16" i="9"/>
  <c r="BK14" i="9"/>
  <c r="BK10" i="9"/>
  <c r="BK15" i="9"/>
  <c r="BK13" i="9"/>
  <c r="BK12" i="9"/>
  <c r="BK21" i="9"/>
  <c r="BK11" i="9"/>
  <c r="BK20" i="9"/>
  <c r="BK9" i="9"/>
  <c r="BK7" i="9"/>
  <c r="BL4" i="9"/>
  <c r="BK3" i="9"/>
  <c r="BK8" i="9"/>
  <c r="BJ17" i="9"/>
  <c r="BJ18" i="9"/>
  <c r="BJ36" i="8"/>
  <c r="BJ45" i="8"/>
  <c r="BJ46" i="8"/>
  <c r="BJ49" i="8"/>
  <c r="BJ48" i="8"/>
  <c r="BK35" i="8"/>
  <c r="BK31" i="8"/>
  <c r="BK34" i="8"/>
  <c r="BK32" i="8"/>
  <c r="BK27" i="8"/>
  <c r="BK26" i="8"/>
  <c r="BK23" i="8"/>
  <c r="BK25" i="8"/>
  <c r="BK24" i="8"/>
  <c r="BK22" i="8"/>
  <c r="BK21" i="8"/>
  <c r="BK20" i="8"/>
  <c r="BK30" i="8"/>
  <c r="BK18" i="8"/>
  <c r="BK29" i="8"/>
  <c r="BK15" i="8"/>
  <c r="BK14" i="8"/>
  <c r="BK11" i="8"/>
  <c r="BK9" i="8"/>
  <c r="BK8" i="8"/>
  <c r="BK7" i="8"/>
  <c r="BL4" i="8"/>
  <c r="BK33" i="8"/>
  <c r="BK10" i="8"/>
  <c r="BK3" i="8"/>
  <c r="BK28" i="8"/>
  <c r="BK12" i="8"/>
  <c r="BK17" i="8"/>
  <c r="BK39" i="8"/>
  <c r="BK13" i="8"/>
  <c r="BK19" i="8"/>
  <c r="BK16" i="8"/>
  <c r="BK51" i="8"/>
  <c r="BJ50" i="8"/>
  <c r="BB20" i="5"/>
  <c r="BB19" i="5"/>
  <c r="BC18" i="5"/>
  <c r="BC3" i="5"/>
  <c r="BD4" i="5"/>
  <c r="BB15" i="5"/>
  <c r="BB16" i="5"/>
  <c r="BL3" i="12"/>
  <c r="BK43" i="8"/>
  <c r="BK44" i="8"/>
  <c r="BK19" i="9"/>
  <c r="BK41" i="8"/>
  <c r="BK42" i="8"/>
  <c r="BJ29" i="9"/>
  <c r="BK40" i="8"/>
  <c r="BK52" i="8"/>
  <c r="BK37" i="8"/>
  <c r="BK47" i="8"/>
  <c r="BK38" i="8"/>
  <c r="BL2" i="12"/>
  <c r="BK37" i="12"/>
  <c r="BL20" i="14"/>
  <c r="BM13" i="14"/>
  <c r="BM10" i="14"/>
  <c r="BL18" i="14"/>
  <c r="BL19" i="14"/>
  <c r="BK23" i="9"/>
  <c r="BL16" i="14"/>
  <c r="BL17" i="14"/>
  <c r="BL21" i="14"/>
  <c r="BM15" i="14"/>
  <c r="BM11" i="14"/>
  <c r="BM9" i="14"/>
  <c r="BM12" i="14"/>
  <c r="BM14" i="14"/>
  <c r="BM7" i="14"/>
  <c r="BM8" i="14"/>
  <c r="BM3" i="14"/>
  <c r="BL22" i="14"/>
  <c r="BG28" i="14"/>
  <c r="BK28" i="12"/>
  <c r="BL26" i="12"/>
  <c r="BL27" i="12"/>
  <c r="BM4" i="12"/>
  <c r="BK48" i="8"/>
  <c r="BK50" i="8"/>
  <c r="BD7" i="5"/>
  <c r="BD9" i="5"/>
  <c r="BD17" i="5"/>
  <c r="BD12" i="5"/>
  <c r="BD10" i="5"/>
  <c r="BD18" i="5"/>
  <c r="BD8" i="5"/>
  <c r="BD11" i="5"/>
  <c r="BD13" i="5"/>
  <c r="BD14" i="5"/>
  <c r="BL13" i="9"/>
  <c r="BL9" i="9"/>
  <c r="BL12" i="9"/>
  <c r="BL21" i="9"/>
  <c r="BL11" i="9"/>
  <c r="BL20" i="9"/>
  <c r="BL16" i="9"/>
  <c r="BL8" i="9"/>
  <c r="BL7" i="9"/>
  <c r="BM4" i="9"/>
  <c r="BL3" i="9"/>
  <c r="BL15" i="9"/>
  <c r="BL14" i="9"/>
  <c r="BL10" i="9"/>
  <c r="BK17" i="9"/>
  <c r="BK18" i="9"/>
  <c r="BK22" i="9"/>
  <c r="BK45" i="8"/>
  <c r="BK36" i="8"/>
  <c r="BK46" i="8"/>
  <c r="BK49" i="8"/>
  <c r="BL34" i="8"/>
  <c r="BL32" i="8"/>
  <c r="BL33" i="8"/>
  <c r="BL29" i="8"/>
  <c r="BL35" i="8"/>
  <c r="BL31" i="8"/>
  <c r="BL30" i="8"/>
  <c r="BL27" i="8"/>
  <c r="BL23" i="8"/>
  <c r="BL16" i="8"/>
  <c r="BL51" i="8"/>
  <c r="BL15" i="8"/>
  <c r="BL13" i="8"/>
  <c r="BL14" i="8"/>
  <c r="BL12" i="8"/>
  <c r="BL11" i="8"/>
  <c r="BL10" i="8"/>
  <c r="BL9" i="8"/>
  <c r="BL25" i="8"/>
  <c r="BL20" i="8"/>
  <c r="BL18" i="8"/>
  <c r="BL28" i="8"/>
  <c r="BL24" i="8"/>
  <c r="BL8" i="8"/>
  <c r="BL7" i="8"/>
  <c r="BM4" i="8"/>
  <c r="BL17" i="8"/>
  <c r="BL39" i="8"/>
  <c r="BL26" i="8"/>
  <c r="BL22" i="8"/>
  <c r="BL19" i="8"/>
  <c r="BL21" i="8"/>
  <c r="BL3" i="8"/>
  <c r="BC20" i="5"/>
  <c r="BC19" i="5"/>
  <c r="BE4" i="5"/>
  <c r="BD3" i="5"/>
  <c r="BC15" i="5"/>
  <c r="BC16" i="5"/>
  <c r="BM3" i="12"/>
  <c r="BL43" i="8"/>
  <c r="BL44" i="8"/>
  <c r="BL47" i="8"/>
  <c r="BL38" i="8"/>
  <c r="BL41" i="8"/>
  <c r="BL37" i="8"/>
  <c r="BK29" i="9"/>
  <c r="BL42" i="8"/>
  <c r="BL40" i="8"/>
  <c r="BL52" i="8"/>
  <c r="BM2" i="12"/>
  <c r="BL37" i="12"/>
  <c r="BM20" i="14"/>
  <c r="BN13" i="14"/>
  <c r="BN10" i="14"/>
  <c r="BM19" i="14"/>
  <c r="BM18" i="14"/>
  <c r="BM21" i="14"/>
  <c r="BM22" i="14"/>
  <c r="BL23" i="9"/>
  <c r="BM16" i="14"/>
  <c r="BM17" i="14"/>
  <c r="BN15" i="14"/>
  <c r="BN9" i="14"/>
  <c r="BN12" i="14"/>
  <c r="BN20" i="14"/>
  <c r="BN8" i="14"/>
  <c r="BN14" i="14"/>
  <c r="BN11" i="14"/>
  <c r="BN7" i="14"/>
  <c r="BN3" i="14"/>
  <c r="BH28" i="14"/>
  <c r="BL28" i="12"/>
  <c r="BM27" i="12"/>
  <c r="BN4" i="12"/>
  <c r="BE7" i="5"/>
  <c r="BE9" i="5"/>
  <c r="BE17" i="5"/>
  <c r="BE8" i="5"/>
  <c r="BE10" i="5"/>
  <c r="BE18" i="5"/>
  <c r="BE11" i="5"/>
  <c r="BE13" i="5"/>
  <c r="BE12" i="5"/>
  <c r="BE14" i="5"/>
  <c r="BM12" i="9"/>
  <c r="BM21" i="9"/>
  <c r="BM8" i="9"/>
  <c r="BM16" i="9"/>
  <c r="BM13" i="9"/>
  <c r="BM7" i="9"/>
  <c r="BN4" i="9"/>
  <c r="BM3" i="9"/>
  <c r="BM14" i="9"/>
  <c r="BM9" i="9"/>
  <c r="BM15" i="9"/>
  <c r="BM11" i="9"/>
  <c r="BM20" i="9"/>
  <c r="BM10" i="9"/>
  <c r="BL17" i="9"/>
  <c r="BL18" i="9"/>
  <c r="BL19" i="9"/>
  <c r="BL22" i="9"/>
  <c r="BL45" i="8"/>
  <c r="BL36" i="8"/>
  <c r="BL46" i="8"/>
  <c r="BL48" i="8"/>
  <c r="BL50" i="8"/>
  <c r="BM34" i="8"/>
  <c r="BM35" i="8"/>
  <c r="BM33" i="8"/>
  <c r="BM32" i="8"/>
  <c r="BM31" i="8"/>
  <c r="BM30" i="8"/>
  <c r="BM29" i="8"/>
  <c r="BM28" i="8"/>
  <c r="BM27" i="8"/>
  <c r="BM26" i="8"/>
  <c r="BM23" i="8"/>
  <c r="BM19" i="8"/>
  <c r="BM17" i="8"/>
  <c r="BM39" i="8"/>
  <c r="BM24" i="8"/>
  <c r="BM18" i="8"/>
  <c r="BM22" i="8"/>
  <c r="BM16" i="8"/>
  <c r="BM51" i="8"/>
  <c r="BM13" i="8"/>
  <c r="BM12" i="8"/>
  <c r="BM10" i="8"/>
  <c r="BM3" i="8"/>
  <c r="BM20" i="8"/>
  <c r="BM14" i="8"/>
  <c r="BM15" i="8"/>
  <c r="BM21" i="8"/>
  <c r="BM9" i="8"/>
  <c r="BM25" i="8"/>
  <c r="BM11" i="8"/>
  <c r="BM8" i="8"/>
  <c r="BM7" i="8"/>
  <c r="BN4" i="8"/>
  <c r="BL49" i="8"/>
  <c r="BD20" i="5"/>
  <c r="BD19" i="5"/>
  <c r="BE3" i="5"/>
  <c r="BF4" i="5"/>
  <c r="BD15" i="5"/>
  <c r="BD16" i="5"/>
  <c r="BN3" i="12"/>
  <c r="BM43" i="8"/>
  <c r="BM44" i="8"/>
  <c r="BM38" i="8"/>
  <c r="BM37" i="8"/>
  <c r="BM40" i="8"/>
  <c r="BM52" i="8"/>
  <c r="BM42" i="8"/>
  <c r="BM47" i="8"/>
  <c r="BM41" i="8"/>
  <c r="BL29" i="9"/>
  <c r="BN2" i="12"/>
  <c r="BO13" i="14"/>
  <c r="BO10" i="14"/>
  <c r="BN19" i="14"/>
  <c r="BN18" i="14"/>
  <c r="BN22" i="14"/>
  <c r="BN16" i="14"/>
  <c r="BN17" i="14"/>
  <c r="BN21" i="14"/>
  <c r="BO15" i="14"/>
  <c r="BO12" i="14"/>
  <c r="BO20" i="14"/>
  <c r="BO14" i="14"/>
  <c r="BO11" i="14"/>
  <c r="BO8" i="14"/>
  <c r="BO7" i="14"/>
  <c r="BO3" i="14"/>
  <c r="BO9" i="14"/>
  <c r="BM26" i="12"/>
  <c r="BN27" i="12"/>
  <c r="BO4" i="12"/>
  <c r="BM37" i="12"/>
  <c r="BI28" i="14"/>
  <c r="BM28" i="12"/>
  <c r="BM48" i="8"/>
  <c r="BF8" i="5"/>
  <c r="BF10" i="5"/>
  <c r="BF18" i="5"/>
  <c r="BF9" i="5"/>
  <c r="BF17" i="5"/>
  <c r="BF11" i="5"/>
  <c r="BF13" i="5"/>
  <c r="BF7" i="5"/>
  <c r="BF14" i="5"/>
  <c r="BF12" i="5"/>
  <c r="BM22" i="9"/>
  <c r="BM23" i="9"/>
  <c r="BN15" i="9"/>
  <c r="BN11" i="9"/>
  <c r="BN20" i="9"/>
  <c r="BN7" i="9"/>
  <c r="BN14" i="9"/>
  <c r="BN9" i="9"/>
  <c r="BN8" i="9"/>
  <c r="BN10" i="9"/>
  <c r="BN13" i="9"/>
  <c r="BN12" i="9"/>
  <c r="BN21" i="9"/>
  <c r="BO4" i="9"/>
  <c r="BN3" i="9"/>
  <c r="BN16" i="9"/>
  <c r="BM19" i="9"/>
  <c r="BM17" i="9"/>
  <c r="BM18" i="9"/>
  <c r="BN33" i="8"/>
  <c r="BN29" i="8"/>
  <c r="BN30" i="8"/>
  <c r="BN34" i="8"/>
  <c r="BN32" i="8"/>
  <c r="BN28" i="8"/>
  <c r="BN27" i="8"/>
  <c r="BN26" i="8"/>
  <c r="BN23" i="8"/>
  <c r="BN25" i="8"/>
  <c r="BN24" i="8"/>
  <c r="BN22" i="8"/>
  <c r="BN21" i="8"/>
  <c r="BN20" i="8"/>
  <c r="BN19" i="8"/>
  <c r="BN18" i="8"/>
  <c r="BN17" i="8"/>
  <c r="BN39" i="8"/>
  <c r="BN16" i="8"/>
  <c r="BN51" i="8"/>
  <c r="BN13" i="8"/>
  <c r="BN12" i="8"/>
  <c r="BN10" i="8"/>
  <c r="BN3" i="8"/>
  <c r="BN8" i="8"/>
  <c r="BN7" i="8"/>
  <c r="BO4" i="8"/>
  <c r="BN35" i="8"/>
  <c r="BN15" i="8"/>
  <c r="BN9" i="8"/>
  <c r="BN31" i="8"/>
  <c r="BN11" i="8"/>
  <c r="BN14" i="8"/>
  <c r="BN37" i="8"/>
  <c r="BM49" i="8"/>
  <c r="BM45" i="8"/>
  <c r="BM36" i="8"/>
  <c r="BM46" i="8"/>
  <c r="BM50" i="8"/>
  <c r="BE19" i="5"/>
  <c r="BE20" i="5"/>
  <c r="BG4" i="5"/>
  <c r="BF3" i="5"/>
  <c r="BE15" i="5"/>
  <c r="BE16" i="5"/>
  <c r="BO3" i="12"/>
  <c r="BN22" i="9"/>
  <c r="BN43" i="8"/>
  <c r="BN44" i="8"/>
  <c r="BN47" i="8"/>
  <c r="BN40" i="8"/>
  <c r="BN52" i="8"/>
  <c r="BM29" i="9"/>
  <c r="BN42" i="8"/>
  <c r="BN38" i="8"/>
  <c r="BN41" i="8"/>
  <c r="BO2" i="12"/>
  <c r="BN37" i="12"/>
  <c r="BP13" i="14"/>
  <c r="BP10" i="14"/>
  <c r="BO18" i="14"/>
  <c r="BO19" i="14"/>
  <c r="BN23" i="9"/>
  <c r="BN19" i="9"/>
  <c r="BO21" i="14"/>
  <c r="BO16" i="14"/>
  <c r="BO17" i="14"/>
  <c r="BO22" i="14"/>
  <c r="BP14" i="14"/>
  <c r="BP11" i="14"/>
  <c r="BP15" i="14"/>
  <c r="BP12" i="14"/>
  <c r="BP9" i="14"/>
  <c r="BP8" i="14"/>
  <c r="BP7" i="14"/>
  <c r="BP3" i="14"/>
  <c r="BN26" i="12"/>
  <c r="BJ28" i="14"/>
  <c r="BN28" i="12"/>
  <c r="BO27" i="12"/>
  <c r="BP4" i="12"/>
  <c r="BN48" i="8"/>
  <c r="BG8" i="5"/>
  <c r="BG10" i="5"/>
  <c r="BG18" i="5"/>
  <c r="BG7" i="5"/>
  <c r="BG9" i="5"/>
  <c r="BG17" i="5"/>
  <c r="BG12" i="5"/>
  <c r="BG11" i="5"/>
  <c r="BG13" i="5"/>
  <c r="BG14" i="5"/>
  <c r="BO16" i="9"/>
  <c r="BO14" i="9"/>
  <c r="BO10" i="9"/>
  <c r="BO15" i="9"/>
  <c r="BP4" i="9"/>
  <c r="BO3" i="9"/>
  <c r="BO7" i="9"/>
  <c r="BO8" i="9"/>
  <c r="BO13" i="9"/>
  <c r="BO12" i="9"/>
  <c r="BO21" i="9"/>
  <c r="BO11" i="9"/>
  <c r="BO20" i="9"/>
  <c r="BO9" i="9"/>
  <c r="BN17" i="9"/>
  <c r="BN18" i="9"/>
  <c r="BN50" i="8"/>
  <c r="BO30" i="8"/>
  <c r="BO35" i="8"/>
  <c r="BO31" i="8"/>
  <c r="BO34" i="8"/>
  <c r="BO32" i="8"/>
  <c r="BO28" i="8"/>
  <c r="BO27" i="8"/>
  <c r="BO26" i="8"/>
  <c r="BO23" i="8"/>
  <c r="BO25" i="8"/>
  <c r="BO24" i="8"/>
  <c r="BO22" i="8"/>
  <c r="BO21" i="8"/>
  <c r="BO20" i="8"/>
  <c r="BO29" i="8"/>
  <c r="BO33" i="8"/>
  <c r="BO8" i="8"/>
  <c r="BO7" i="8"/>
  <c r="BP4" i="8"/>
  <c r="BO19" i="8"/>
  <c r="BO17" i="8"/>
  <c r="BO39" i="8"/>
  <c r="BO15" i="8"/>
  <c r="BO14" i="8"/>
  <c r="BO11" i="8"/>
  <c r="BO9" i="8"/>
  <c r="BO18" i="8"/>
  <c r="BO12" i="8"/>
  <c r="BO13" i="8"/>
  <c r="BO16" i="8"/>
  <c r="BO51" i="8"/>
  <c r="BO3" i="8"/>
  <c r="BO10" i="8"/>
  <c r="BN49" i="8"/>
  <c r="BN45" i="8"/>
  <c r="BN36" i="8"/>
  <c r="BN46" i="8"/>
  <c r="BF19" i="5"/>
  <c r="BG3" i="5"/>
  <c r="BH4" i="5"/>
  <c r="BF15" i="5"/>
  <c r="BF16" i="5"/>
  <c r="BF20" i="5"/>
  <c r="BP3" i="12"/>
  <c r="BO43" i="8"/>
  <c r="BO44" i="8"/>
  <c r="BO47" i="8"/>
  <c r="BN29" i="9"/>
  <c r="BO41" i="8"/>
  <c r="BO37" i="8"/>
  <c r="BO40" i="8"/>
  <c r="BO52" i="8"/>
  <c r="BO38" i="8"/>
  <c r="BO42" i="8"/>
  <c r="BP2" i="12"/>
  <c r="BP20" i="14"/>
  <c r="BP19" i="14"/>
  <c r="BQ13" i="14"/>
  <c r="BQ10" i="14"/>
  <c r="BP21" i="14"/>
  <c r="BP18" i="14"/>
  <c r="BO19" i="9"/>
  <c r="BO23" i="9"/>
  <c r="BQ15" i="14"/>
  <c r="BQ11" i="14"/>
  <c r="BQ9" i="14"/>
  <c r="BQ12" i="14"/>
  <c r="BQ14" i="14"/>
  <c r="BQ3" i="14"/>
  <c r="BQ8" i="14"/>
  <c r="BQ7" i="14"/>
  <c r="BP16" i="14"/>
  <c r="BP17" i="14"/>
  <c r="BP22" i="14"/>
  <c r="BP27" i="12"/>
  <c r="BQ4" i="12"/>
  <c r="BO26" i="12"/>
  <c r="BK28" i="14"/>
  <c r="BO28" i="12"/>
  <c r="BO37" i="12"/>
  <c r="BO50" i="8"/>
  <c r="BH7" i="5"/>
  <c r="BH9" i="5"/>
  <c r="BH17" i="5"/>
  <c r="BH8" i="5"/>
  <c r="BH12" i="5"/>
  <c r="BH10" i="5"/>
  <c r="BH18" i="5"/>
  <c r="BH11" i="5"/>
  <c r="BH14" i="5"/>
  <c r="BH13" i="5"/>
  <c r="BO17" i="9"/>
  <c r="BO18" i="9"/>
  <c r="BO22" i="9"/>
  <c r="BP16" i="9"/>
  <c r="BP13" i="9"/>
  <c r="BP9" i="9"/>
  <c r="BP15" i="9"/>
  <c r="BP10" i="9"/>
  <c r="BP12" i="9"/>
  <c r="BP21" i="9"/>
  <c r="BP11" i="9"/>
  <c r="BP20" i="9"/>
  <c r="BQ4" i="9"/>
  <c r="BP3" i="9"/>
  <c r="BP7" i="9"/>
  <c r="BP14" i="9"/>
  <c r="BP8" i="9"/>
  <c r="BO45" i="8"/>
  <c r="BO36" i="8"/>
  <c r="BO46" i="8"/>
  <c r="BO48" i="8"/>
  <c r="BO49" i="8"/>
  <c r="BP35" i="8"/>
  <c r="BP31" i="8"/>
  <c r="BP34" i="8"/>
  <c r="BP32" i="8"/>
  <c r="BP30" i="8"/>
  <c r="BP33" i="8"/>
  <c r="BP29" i="8"/>
  <c r="BP18" i="8"/>
  <c r="BP16" i="8"/>
  <c r="BP51" i="8"/>
  <c r="BP15" i="8"/>
  <c r="BP13" i="8"/>
  <c r="BP14" i="8"/>
  <c r="BP12" i="8"/>
  <c r="BP11" i="8"/>
  <c r="BP10" i="8"/>
  <c r="BP9" i="8"/>
  <c r="BP22" i="8"/>
  <c r="BP19" i="8"/>
  <c r="BP17" i="8"/>
  <c r="BP39" i="8"/>
  <c r="BP21" i="8"/>
  <c r="BP26" i="8"/>
  <c r="BP28" i="8"/>
  <c r="BP27" i="8"/>
  <c r="BP23" i="8"/>
  <c r="BP24" i="8"/>
  <c r="BP3" i="8"/>
  <c r="BP25" i="8"/>
  <c r="BP8" i="8"/>
  <c r="BP7" i="8"/>
  <c r="BQ4" i="8"/>
  <c r="BP20" i="8"/>
  <c r="BG20" i="5"/>
  <c r="BI4" i="5"/>
  <c r="BH3" i="5"/>
  <c r="BG19" i="5"/>
  <c r="BG15" i="5"/>
  <c r="BG16" i="5"/>
  <c r="BQ3" i="12"/>
  <c r="BP43" i="8"/>
  <c r="BP44" i="8"/>
  <c r="BP37" i="8"/>
  <c r="BP38" i="8"/>
  <c r="BP47" i="8"/>
  <c r="BO29" i="9"/>
  <c r="BP41" i="8"/>
  <c r="BP40" i="8"/>
  <c r="BP52" i="8"/>
  <c r="BP42" i="8"/>
  <c r="BQ2" i="12"/>
  <c r="BQ20" i="14"/>
  <c r="BR13" i="14"/>
  <c r="BR10" i="14"/>
  <c r="BQ19" i="14"/>
  <c r="BQ22" i="14"/>
  <c r="BQ21" i="14"/>
  <c r="BQ16" i="14"/>
  <c r="BQ17" i="14"/>
  <c r="BR15" i="14"/>
  <c r="BR9" i="14"/>
  <c r="BR12" i="14"/>
  <c r="BR20" i="14"/>
  <c r="BR8" i="14"/>
  <c r="BR14" i="14"/>
  <c r="BR11" i="14"/>
  <c r="BR7" i="14"/>
  <c r="BR3" i="14"/>
  <c r="BQ18" i="14"/>
  <c r="BL28" i="14"/>
  <c r="BP28" i="12"/>
  <c r="BQ27" i="12"/>
  <c r="BR4" i="12"/>
  <c r="BP26" i="12"/>
  <c r="BP37" i="12"/>
  <c r="BP50" i="8"/>
  <c r="BI7" i="5"/>
  <c r="BI9" i="5"/>
  <c r="BI17" i="5"/>
  <c r="BI8" i="5"/>
  <c r="BI10" i="5"/>
  <c r="BI18" i="5"/>
  <c r="BI11" i="5"/>
  <c r="BI13" i="5"/>
  <c r="BI14" i="5"/>
  <c r="BI12" i="5"/>
  <c r="BQ12" i="9"/>
  <c r="BQ21" i="9"/>
  <c r="BQ8" i="9"/>
  <c r="BQ11" i="9"/>
  <c r="BQ20" i="9"/>
  <c r="BR4" i="9"/>
  <c r="BQ3" i="9"/>
  <c r="BQ13" i="9"/>
  <c r="BQ7" i="9"/>
  <c r="BQ16" i="9"/>
  <c r="BQ14" i="9"/>
  <c r="BQ10" i="9"/>
  <c r="BQ9" i="9"/>
  <c r="BQ15" i="9"/>
  <c r="BQ23" i="9"/>
  <c r="BP23" i="9"/>
  <c r="BP19" i="9"/>
  <c r="BP17" i="9"/>
  <c r="BP18" i="9"/>
  <c r="BP22" i="9"/>
  <c r="BQ34" i="8"/>
  <c r="BQ35" i="8"/>
  <c r="BQ33" i="8"/>
  <c r="BQ32" i="8"/>
  <c r="BQ31" i="8"/>
  <c r="BQ30" i="8"/>
  <c r="BQ29" i="8"/>
  <c r="BQ28" i="8"/>
  <c r="BQ26" i="8"/>
  <c r="BQ25" i="8"/>
  <c r="BQ24" i="8"/>
  <c r="BQ22" i="8"/>
  <c r="BQ21" i="8"/>
  <c r="BQ20" i="8"/>
  <c r="BQ27" i="8"/>
  <c r="BQ23" i="8"/>
  <c r="BQ15" i="8"/>
  <c r="BQ14" i="8"/>
  <c r="BQ11" i="8"/>
  <c r="BQ9" i="8"/>
  <c r="BQ3" i="8"/>
  <c r="BQ17" i="8"/>
  <c r="BQ39" i="8"/>
  <c r="BQ13" i="8"/>
  <c r="BQ19" i="8"/>
  <c r="BQ16" i="8"/>
  <c r="BQ51" i="8"/>
  <c r="BQ8" i="8"/>
  <c r="BQ7" i="8"/>
  <c r="BR4" i="8"/>
  <c r="BQ10" i="8"/>
  <c r="BQ18" i="8"/>
  <c r="BQ12" i="8"/>
  <c r="BP45" i="8"/>
  <c r="BP36" i="8"/>
  <c r="BP46" i="8"/>
  <c r="BP48" i="8"/>
  <c r="BP49" i="8"/>
  <c r="BH20" i="5"/>
  <c r="BH19" i="5"/>
  <c r="BH15" i="5"/>
  <c r="BH16" i="5"/>
  <c r="BJ4" i="5"/>
  <c r="BI3" i="5"/>
  <c r="BR3" i="12"/>
  <c r="BQ43" i="8"/>
  <c r="BQ44" i="8"/>
  <c r="BQ47" i="8"/>
  <c r="BQ38" i="8"/>
  <c r="BQ19" i="9"/>
  <c r="BP29" i="9"/>
  <c r="BQ41" i="8"/>
  <c r="BQ42" i="8"/>
  <c r="BQ40" i="8"/>
  <c r="BQ52" i="8"/>
  <c r="BQ37" i="8"/>
  <c r="BR2" i="12"/>
  <c r="BQ37" i="12"/>
  <c r="BS13" i="14"/>
  <c r="BS10" i="14"/>
  <c r="BR19" i="14"/>
  <c r="BR18" i="14"/>
  <c r="BR22" i="14"/>
  <c r="BQ22" i="9"/>
  <c r="BR21" i="14"/>
  <c r="BR16" i="14"/>
  <c r="BR17" i="14"/>
  <c r="BS12" i="14"/>
  <c r="BS8" i="14"/>
  <c r="BS14" i="14"/>
  <c r="BS15" i="14"/>
  <c r="BS11" i="14"/>
  <c r="BS9" i="14"/>
  <c r="BS7" i="14"/>
  <c r="BS3" i="14"/>
  <c r="BQ28" i="12"/>
  <c r="BM28" i="14"/>
  <c r="BQ26" i="12"/>
  <c r="BR27" i="12"/>
  <c r="BS4" i="12"/>
  <c r="BQ48" i="8"/>
  <c r="BJ8" i="5"/>
  <c r="BJ10" i="5"/>
  <c r="BJ18" i="5"/>
  <c r="BJ11" i="5"/>
  <c r="BJ13" i="5"/>
  <c r="BJ9" i="5"/>
  <c r="BJ17" i="5"/>
  <c r="BJ7" i="5"/>
  <c r="BJ12" i="5"/>
  <c r="BJ14" i="5"/>
  <c r="BR15" i="9"/>
  <c r="BR11" i="9"/>
  <c r="BR20" i="9"/>
  <c r="BR7" i="9"/>
  <c r="BR13" i="9"/>
  <c r="BR12" i="9"/>
  <c r="BR21" i="9"/>
  <c r="BR16" i="9"/>
  <c r="BR14" i="9"/>
  <c r="BR9" i="9"/>
  <c r="BR8" i="9"/>
  <c r="BR10" i="9"/>
  <c r="BS4" i="9"/>
  <c r="BR3" i="9"/>
  <c r="BQ17" i="9"/>
  <c r="BQ18" i="9"/>
  <c r="BQ45" i="8"/>
  <c r="BQ36" i="8"/>
  <c r="BQ46" i="8"/>
  <c r="BQ49" i="8"/>
  <c r="BQ50" i="8"/>
  <c r="BR34" i="8"/>
  <c r="BR32" i="8"/>
  <c r="BR33" i="8"/>
  <c r="BR29" i="8"/>
  <c r="BR27" i="8"/>
  <c r="BR26" i="8"/>
  <c r="BR23" i="8"/>
  <c r="BR25" i="8"/>
  <c r="BR24" i="8"/>
  <c r="BR22" i="8"/>
  <c r="BR21" i="8"/>
  <c r="BR20" i="8"/>
  <c r="BR19" i="8"/>
  <c r="BR18" i="8"/>
  <c r="BR17" i="8"/>
  <c r="BR39" i="8"/>
  <c r="BR35" i="8"/>
  <c r="BR28" i="8"/>
  <c r="BR31" i="8"/>
  <c r="BR3" i="8"/>
  <c r="BR16" i="8"/>
  <c r="BR51" i="8"/>
  <c r="BR13" i="8"/>
  <c r="BR12" i="8"/>
  <c r="BR44" i="8"/>
  <c r="BR10" i="8"/>
  <c r="BR8" i="8"/>
  <c r="BR7" i="8"/>
  <c r="BS4" i="8"/>
  <c r="BR30" i="8"/>
  <c r="BR9" i="8"/>
  <c r="BR11" i="8"/>
  <c r="BR14" i="8"/>
  <c r="BR15" i="8"/>
  <c r="BI20" i="5"/>
  <c r="BI19" i="5"/>
  <c r="BI15" i="5"/>
  <c r="BI16" i="5"/>
  <c r="BK4" i="5"/>
  <c r="BJ3" i="5"/>
  <c r="BR38" i="8"/>
  <c r="BS3" i="12"/>
  <c r="BR37" i="8"/>
  <c r="BR47" i="8"/>
  <c r="BR48" i="8"/>
  <c r="BR43" i="8"/>
  <c r="BR40" i="8"/>
  <c r="BR52" i="8"/>
  <c r="BQ29" i="9"/>
  <c r="BR42" i="8"/>
  <c r="BR41" i="8"/>
  <c r="BS2" i="12"/>
  <c r="BS20" i="14"/>
  <c r="BT13" i="14"/>
  <c r="BT10" i="14"/>
  <c r="BS19" i="14"/>
  <c r="BS18" i="14"/>
  <c r="BR22" i="9"/>
  <c r="BR19" i="9"/>
  <c r="BS16" i="14"/>
  <c r="BS17" i="14"/>
  <c r="BS21" i="14"/>
  <c r="BT14" i="14"/>
  <c r="BT15" i="14"/>
  <c r="BT11" i="14"/>
  <c r="BT12" i="14"/>
  <c r="BT20" i="14"/>
  <c r="BT3" i="14"/>
  <c r="BT8" i="14"/>
  <c r="BT9" i="14"/>
  <c r="BT7" i="14"/>
  <c r="BS22" i="14"/>
  <c r="BS27" i="12"/>
  <c r="BT4" i="12"/>
  <c r="BR26" i="12"/>
  <c r="BR37" i="12"/>
  <c r="BN28" i="14"/>
  <c r="BR28" i="12"/>
  <c r="BK8" i="5"/>
  <c r="BK10" i="5"/>
  <c r="BK18" i="5"/>
  <c r="BK7" i="5"/>
  <c r="BK9" i="5"/>
  <c r="BK17" i="5"/>
  <c r="BK12" i="5"/>
  <c r="BK11" i="5"/>
  <c r="BK13" i="5"/>
  <c r="BK14" i="5"/>
  <c r="BS16" i="9"/>
  <c r="BS14" i="9"/>
  <c r="BS10" i="9"/>
  <c r="BS9" i="9"/>
  <c r="BS8" i="9"/>
  <c r="BS7" i="9"/>
  <c r="BS15" i="9"/>
  <c r="BS13" i="9"/>
  <c r="BS12" i="9"/>
  <c r="BS21" i="9"/>
  <c r="BS11" i="9"/>
  <c r="BS20" i="9"/>
  <c r="BT4" i="9"/>
  <c r="BS3" i="9"/>
  <c r="BR17" i="9"/>
  <c r="BR18" i="9"/>
  <c r="BR23" i="9"/>
  <c r="BR36" i="8"/>
  <c r="BR45" i="8"/>
  <c r="BR46" i="8"/>
  <c r="BR50" i="8"/>
  <c r="BR49" i="8"/>
  <c r="BS33" i="8"/>
  <c r="BS29" i="8"/>
  <c r="BS30" i="8"/>
  <c r="BS27" i="8"/>
  <c r="BS26" i="8"/>
  <c r="BS23" i="8"/>
  <c r="BS25" i="8"/>
  <c r="BS24" i="8"/>
  <c r="BS22" i="8"/>
  <c r="BS21" i="8"/>
  <c r="BS20" i="8"/>
  <c r="BS35" i="8"/>
  <c r="BS31" i="8"/>
  <c r="BS28" i="8"/>
  <c r="BS32" i="8"/>
  <c r="BS19" i="8"/>
  <c r="BS17" i="8"/>
  <c r="BS39" i="8"/>
  <c r="BS16" i="8"/>
  <c r="BS51" i="8"/>
  <c r="BS13" i="8"/>
  <c r="BS12" i="8"/>
  <c r="BS10" i="8"/>
  <c r="BS8" i="8"/>
  <c r="BS7" i="8"/>
  <c r="BT4" i="8"/>
  <c r="BS18" i="8"/>
  <c r="BS11" i="8"/>
  <c r="BS3" i="8"/>
  <c r="BS14" i="8"/>
  <c r="BS15" i="8"/>
  <c r="BS34" i="8"/>
  <c r="BS9" i="8"/>
  <c r="BJ19" i="5"/>
  <c r="BJ15" i="5"/>
  <c r="BJ16" i="5"/>
  <c r="BJ20" i="5"/>
  <c r="BL4" i="5"/>
  <c r="BK3" i="5"/>
  <c r="BT3" i="12"/>
  <c r="BS43" i="8"/>
  <c r="BS44" i="8"/>
  <c r="BS38" i="8"/>
  <c r="BS47" i="8"/>
  <c r="BS37" i="8"/>
  <c r="BS41" i="8"/>
  <c r="BR29" i="9"/>
  <c r="BS42" i="8"/>
  <c r="BS40" i="8"/>
  <c r="BS52" i="8"/>
  <c r="BT2" i="12"/>
  <c r="BS22" i="9"/>
  <c r="BS19" i="9"/>
  <c r="BU13" i="14"/>
  <c r="BU10" i="14"/>
  <c r="BT19" i="14"/>
  <c r="BT21" i="14"/>
  <c r="BT22" i="14"/>
  <c r="BS23" i="9"/>
  <c r="BT16" i="14"/>
  <c r="BT17" i="14"/>
  <c r="BT18" i="14"/>
  <c r="BU15" i="14"/>
  <c r="BU11" i="14"/>
  <c r="BU9" i="14"/>
  <c r="BU12" i="14"/>
  <c r="BU14" i="14"/>
  <c r="BU8" i="14"/>
  <c r="BU7" i="14"/>
  <c r="BU3" i="14"/>
  <c r="BS26" i="12"/>
  <c r="BS37" i="12"/>
  <c r="BO28" i="14"/>
  <c r="BS28" i="12"/>
  <c r="BT27" i="12"/>
  <c r="BU4" i="12"/>
  <c r="BS50" i="8"/>
  <c r="BL7" i="5"/>
  <c r="BL9" i="5"/>
  <c r="BL17" i="5"/>
  <c r="BL10" i="5"/>
  <c r="BL18" i="5"/>
  <c r="BL8" i="5"/>
  <c r="BL12" i="5"/>
  <c r="BL11" i="5"/>
  <c r="BL13" i="5"/>
  <c r="BL14" i="5"/>
  <c r="BT13" i="9"/>
  <c r="BT9" i="9"/>
  <c r="BT16" i="9"/>
  <c r="BT14" i="9"/>
  <c r="BT15" i="9"/>
  <c r="BT10" i="9"/>
  <c r="BU4" i="9"/>
  <c r="BT3" i="9"/>
  <c r="BT8" i="9"/>
  <c r="BT12" i="9"/>
  <c r="BT21" i="9"/>
  <c r="BT11" i="9"/>
  <c r="BT20" i="9"/>
  <c r="BT7" i="9"/>
  <c r="BS17" i="9"/>
  <c r="BS18" i="9"/>
  <c r="BS45" i="8"/>
  <c r="BS36" i="8"/>
  <c r="BS46" i="8"/>
  <c r="BS49" i="8"/>
  <c r="BT30" i="8"/>
  <c r="BT35" i="8"/>
  <c r="BT31" i="8"/>
  <c r="BT33" i="8"/>
  <c r="BT29" i="8"/>
  <c r="BT28" i="8"/>
  <c r="BT34" i="8"/>
  <c r="BT16" i="8"/>
  <c r="BT51" i="8"/>
  <c r="BT15" i="8"/>
  <c r="BT13" i="8"/>
  <c r="BT14" i="8"/>
  <c r="BT12" i="8"/>
  <c r="BT11" i="8"/>
  <c r="BT10" i="8"/>
  <c r="BT9" i="8"/>
  <c r="BT32" i="8"/>
  <c r="BT21" i="8"/>
  <c r="BT18" i="8"/>
  <c r="BT20" i="8"/>
  <c r="BT26" i="8"/>
  <c r="BT25" i="8"/>
  <c r="BT19" i="8"/>
  <c r="BT8" i="8"/>
  <c r="BT7" i="8"/>
  <c r="BU4" i="8"/>
  <c r="BT23" i="8"/>
  <c r="BT22" i="8"/>
  <c r="BT27" i="8"/>
  <c r="BT24" i="8"/>
  <c r="BT17" i="8"/>
  <c r="BT39" i="8"/>
  <c r="BT3" i="8"/>
  <c r="BS48" i="8"/>
  <c r="BK20" i="5"/>
  <c r="BK19" i="5"/>
  <c r="BK15" i="5"/>
  <c r="BK16" i="5"/>
  <c r="BM4" i="5"/>
  <c r="BL3" i="5"/>
  <c r="BU3" i="12"/>
  <c r="BT43" i="8"/>
  <c r="BT44" i="8"/>
  <c r="BT38" i="8"/>
  <c r="BT37" i="8"/>
  <c r="BT42" i="8"/>
  <c r="BT41" i="8"/>
  <c r="BT40" i="8"/>
  <c r="BT52" i="8"/>
  <c r="BT47" i="8"/>
  <c r="BS29" i="9"/>
  <c r="BU2" i="12"/>
  <c r="BU20" i="14"/>
  <c r="BV13" i="14"/>
  <c r="BV10" i="14"/>
  <c r="BU19" i="14"/>
  <c r="BU18" i="14"/>
  <c r="BU21" i="14"/>
  <c r="BU16" i="14"/>
  <c r="BU17" i="14"/>
  <c r="BU22" i="14"/>
  <c r="BV15" i="14"/>
  <c r="BV9" i="14"/>
  <c r="BV12" i="14"/>
  <c r="BV8" i="14"/>
  <c r="BV14" i="14"/>
  <c r="BV11" i="14"/>
  <c r="BV7" i="14"/>
  <c r="BV3" i="14"/>
  <c r="BU27" i="12"/>
  <c r="BV4" i="12"/>
  <c r="BT26" i="12"/>
  <c r="BT37" i="12"/>
  <c r="BP28" i="14"/>
  <c r="BT28" i="12"/>
  <c r="BT48" i="8"/>
  <c r="BM7" i="5"/>
  <c r="BM9" i="5"/>
  <c r="BM17" i="5"/>
  <c r="BM8" i="5"/>
  <c r="BM10" i="5"/>
  <c r="BM18" i="5"/>
  <c r="BM11" i="5"/>
  <c r="BM13" i="5"/>
  <c r="BM12" i="5"/>
  <c r="BM14" i="5"/>
  <c r="BT17" i="9"/>
  <c r="BT18" i="9"/>
  <c r="BU16" i="9"/>
  <c r="BU12" i="9"/>
  <c r="BU21" i="9"/>
  <c r="BU8" i="9"/>
  <c r="BU15" i="9"/>
  <c r="BU10" i="9"/>
  <c r="BV4" i="9"/>
  <c r="BU3" i="9"/>
  <c r="BU11" i="9"/>
  <c r="BU20" i="9"/>
  <c r="BU13" i="9"/>
  <c r="BU9" i="9"/>
  <c r="BU7" i="9"/>
  <c r="BU14" i="9"/>
  <c r="BT19" i="9"/>
  <c r="BT23" i="9"/>
  <c r="BT22" i="9"/>
  <c r="BT50" i="8"/>
  <c r="BT49" i="8"/>
  <c r="BU34" i="8"/>
  <c r="BU35" i="8"/>
  <c r="BU33" i="8"/>
  <c r="BU32" i="8"/>
  <c r="BU31" i="8"/>
  <c r="BU30" i="8"/>
  <c r="BU29" i="8"/>
  <c r="BU28" i="8"/>
  <c r="BU27" i="8"/>
  <c r="BU26" i="8"/>
  <c r="BU23" i="8"/>
  <c r="BU25" i="8"/>
  <c r="BU18" i="8"/>
  <c r="BU20" i="8"/>
  <c r="BU19" i="8"/>
  <c r="BU17" i="8"/>
  <c r="BU39" i="8"/>
  <c r="BU15" i="8"/>
  <c r="BU14" i="8"/>
  <c r="BU11" i="8"/>
  <c r="BU9" i="8"/>
  <c r="BU3" i="8"/>
  <c r="BU24" i="8"/>
  <c r="BU22" i="8"/>
  <c r="BU16" i="8"/>
  <c r="BU51" i="8"/>
  <c r="BU21" i="8"/>
  <c r="BU10" i="8"/>
  <c r="BU12" i="8"/>
  <c r="BU13" i="8"/>
  <c r="BU8" i="8"/>
  <c r="BU7" i="8"/>
  <c r="BV4" i="8"/>
  <c r="BT45" i="8"/>
  <c r="BT36" i="8"/>
  <c r="BT46" i="8"/>
  <c r="BL20" i="5"/>
  <c r="BL15" i="5"/>
  <c r="BL16" i="5"/>
  <c r="BL19" i="5"/>
  <c r="BM3" i="5"/>
  <c r="BN4" i="5"/>
  <c r="BV3" i="12"/>
  <c r="BU43" i="8"/>
  <c r="BU44" i="8"/>
  <c r="BU38" i="8"/>
  <c r="BU41" i="8"/>
  <c r="BU42" i="8"/>
  <c r="BU47" i="8"/>
  <c r="BU37" i="8"/>
  <c r="BU40" i="8"/>
  <c r="BU52" i="8"/>
  <c r="BT29" i="9"/>
  <c r="BU19" i="9"/>
  <c r="BV2" i="12"/>
  <c r="BV20" i="14"/>
  <c r="BV19" i="14"/>
  <c r="BW13" i="14"/>
  <c r="BW10" i="14"/>
  <c r="BU22" i="9"/>
  <c r="BW14" i="14"/>
  <c r="BW15" i="14"/>
  <c r="BW12" i="14"/>
  <c r="BW20" i="14"/>
  <c r="BW8" i="14"/>
  <c r="BW11" i="14"/>
  <c r="BW7" i="14"/>
  <c r="BW3" i="14"/>
  <c r="BW9" i="14"/>
  <c r="BV18" i="14"/>
  <c r="BV16" i="14"/>
  <c r="BV17" i="14"/>
  <c r="BV22" i="14"/>
  <c r="BV21" i="14"/>
  <c r="BU26" i="12"/>
  <c r="BV27" i="12"/>
  <c r="BW4" i="12"/>
  <c r="BU37" i="12"/>
  <c r="BQ28" i="14"/>
  <c r="BU28" i="12"/>
  <c r="BU48" i="8"/>
  <c r="BN8" i="5"/>
  <c r="BN10" i="5"/>
  <c r="BN18" i="5"/>
  <c r="BN7" i="5"/>
  <c r="BN11" i="5"/>
  <c r="BN13" i="5"/>
  <c r="BN9" i="5"/>
  <c r="BN17" i="5"/>
  <c r="BN12" i="5"/>
  <c r="BN14" i="5"/>
  <c r="BV15" i="9"/>
  <c r="BV11" i="9"/>
  <c r="BV20" i="9"/>
  <c r="BV7" i="9"/>
  <c r="BW4" i="9"/>
  <c r="BV13" i="9"/>
  <c r="BV12" i="9"/>
  <c r="BV21" i="9"/>
  <c r="BV9" i="9"/>
  <c r="BV3" i="9"/>
  <c r="BV16" i="9"/>
  <c r="BV14" i="9"/>
  <c r="BV10" i="9"/>
  <c r="BV8" i="9"/>
  <c r="BU23" i="9"/>
  <c r="BU17" i="9"/>
  <c r="BU18" i="9"/>
  <c r="BV35" i="8"/>
  <c r="BV31" i="8"/>
  <c r="BV34" i="8"/>
  <c r="BV32" i="8"/>
  <c r="BV27" i="8"/>
  <c r="BV26" i="8"/>
  <c r="BV23" i="8"/>
  <c r="BV25" i="8"/>
  <c r="BV24" i="8"/>
  <c r="BV22" i="8"/>
  <c r="BV21" i="8"/>
  <c r="BV20" i="8"/>
  <c r="BV19" i="8"/>
  <c r="BV18" i="8"/>
  <c r="BV17" i="8"/>
  <c r="BV39" i="8"/>
  <c r="BV28" i="8"/>
  <c r="BV33" i="8"/>
  <c r="BV15" i="8"/>
  <c r="BV14" i="8"/>
  <c r="BV11" i="8"/>
  <c r="BV9" i="8"/>
  <c r="BV3" i="8"/>
  <c r="BV8" i="8"/>
  <c r="BV7" i="8"/>
  <c r="BW4" i="8"/>
  <c r="BV30" i="8"/>
  <c r="BV29" i="8"/>
  <c r="BV10" i="8"/>
  <c r="BV12" i="8"/>
  <c r="BV13" i="8"/>
  <c r="BV16" i="8"/>
  <c r="BV51" i="8"/>
  <c r="BU45" i="8"/>
  <c r="BU36" i="8"/>
  <c r="BU46" i="8"/>
  <c r="BU50" i="8"/>
  <c r="BU49" i="8"/>
  <c r="BM19" i="5"/>
  <c r="BM20" i="5"/>
  <c r="BO4" i="5"/>
  <c r="BN3" i="5"/>
  <c r="BM15" i="5"/>
  <c r="BM16" i="5"/>
  <c r="BW3" i="12"/>
  <c r="BV43" i="8"/>
  <c r="BV44" i="8"/>
  <c r="BV38" i="8"/>
  <c r="BV47" i="8"/>
  <c r="BV42" i="8"/>
  <c r="BV41" i="8"/>
  <c r="BV37" i="8"/>
  <c r="BU29" i="9"/>
  <c r="BV40" i="8"/>
  <c r="BV52" i="8"/>
  <c r="BW2" i="12"/>
  <c r="BX13" i="14"/>
  <c r="BX10" i="14"/>
  <c r="BW19" i="14"/>
  <c r="BW22" i="14"/>
  <c r="BW18" i="14"/>
  <c r="BW21" i="14"/>
  <c r="BX14" i="14"/>
  <c r="BX11" i="14"/>
  <c r="BX15" i="14"/>
  <c r="BX12" i="14"/>
  <c r="BX9" i="14"/>
  <c r="BX3" i="14"/>
  <c r="BX8" i="14"/>
  <c r="BX7" i="14"/>
  <c r="BW16" i="14"/>
  <c r="BW17" i="14"/>
  <c r="BV26" i="12"/>
  <c r="BW26" i="12"/>
  <c r="BW27" i="12"/>
  <c r="BX4" i="12"/>
  <c r="BR28" i="14"/>
  <c r="BV28" i="12"/>
  <c r="BV37" i="12"/>
  <c r="BO8" i="5"/>
  <c r="BO10" i="5"/>
  <c r="BO18" i="5"/>
  <c r="BO7" i="5"/>
  <c r="BO9" i="5"/>
  <c r="BO17" i="5"/>
  <c r="BO12" i="5"/>
  <c r="BO11" i="5"/>
  <c r="BO13" i="5"/>
  <c r="BO14" i="5"/>
  <c r="BW16" i="9"/>
  <c r="BW14" i="9"/>
  <c r="BW10" i="9"/>
  <c r="BW13" i="9"/>
  <c r="BW12" i="9"/>
  <c r="BW21" i="9"/>
  <c r="BW11" i="9"/>
  <c r="BW20" i="9"/>
  <c r="BW9" i="9"/>
  <c r="BW8" i="9"/>
  <c r="BW7" i="9"/>
  <c r="BW3" i="9"/>
  <c r="BW15" i="9"/>
  <c r="BX4" i="9"/>
  <c r="BV19" i="9"/>
  <c r="BV17" i="9"/>
  <c r="BV18" i="9"/>
  <c r="BV22" i="9"/>
  <c r="BV23" i="9"/>
  <c r="BV49" i="8"/>
  <c r="BV48" i="8"/>
  <c r="BW34" i="8"/>
  <c r="BW32" i="8"/>
  <c r="BW33" i="8"/>
  <c r="BW29" i="8"/>
  <c r="BW35" i="8"/>
  <c r="BW31" i="8"/>
  <c r="BW27" i="8"/>
  <c r="BW26" i="8"/>
  <c r="BW23" i="8"/>
  <c r="BW25" i="8"/>
  <c r="BW24" i="8"/>
  <c r="BW22" i="8"/>
  <c r="BW21" i="8"/>
  <c r="BW20" i="8"/>
  <c r="BW19" i="8"/>
  <c r="BW30" i="8"/>
  <c r="BW28" i="8"/>
  <c r="BW17" i="8"/>
  <c r="BW39" i="8"/>
  <c r="BW8" i="8"/>
  <c r="BW7" i="8"/>
  <c r="BX4" i="8"/>
  <c r="BW16" i="8"/>
  <c r="BW51" i="8"/>
  <c r="BW13" i="8"/>
  <c r="BW12" i="8"/>
  <c r="BW10" i="8"/>
  <c r="BW14" i="8"/>
  <c r="BW15" i="8"/>
  <c r="BW18" i="8"/>
  <c r="BW9" i="8"/>
  <c r="BW3" i="8"/>
  <c r="BW11" i="8"/>
  <c r="BV50" i="8"/>
  <c r="BV45" i="8"/>
  <c r="BV36" i="8"/>
  <c r="BV46" i="8"/>
  <c r="BO3" i="5"/>
  <c r="BP4" i="5"/>
  <c r="BN15" i="5"/>
  <c r="BN16" i="5"/>
  <c r="BN19" i="5"/>
  <c r="BN20" i="5"/>
  <c r="BX3" i="12"/>
  <c r="BW19" i="9"/>
  <c r="BW43" i="8"/>
  <c r="BW44" i="8"/>
  <c r="BW37" i="8"/>
  <c r="BW41" i="8"/>
  <c r="BW38" i="8"/>
  <c r="BW23" i="9"/>
  <c r="BV29" i="9"/>
  <c r="BW47" i="8"/>
  <c r="BW40" i="8"/>
  <c r="BW52" i="8"/>
  <c r="BW42" i="8"/>
  <c r="BX2" i="12"/>
  <c r="BO20" i="5"/>
  <c r="BW37" i="12"/>
  <c r="BX20" i="14"/>
  <c r="BY13" i="14"/>
  <c r="BY10" i="14"/>
  <c r="BX19" i="14"/>
  <c r="BX21" i="14"/>
  <c r="BW22" i="9"/>
  <c r="BX16" i="14"/>
  <c r="BX17" i="14"/>
  <c r="BY15" i="14"/>
  <c r="BY14" i="14"/>
  <c r="BY11" i="14"/>
  <c r="BY9" i="14"/>
  <c r="BY12" i="14"/>
  <c r="BY7" i="14"/>
  <c r="BY3" i="14"/>
  <c r="BY8" i="14"/>
  <c r="BX22" i="14"/>
  <c r="BX18" i="14"/>
  <c r="BX27" i="12"/>
  <c r="BY4" i="12"/>
  <c r="BS28" i="14"/>
  <c r="BW28" i="12"/>
  <c r="BW48" i="8"/>
  <c r="BP7" i="5"/>
  <c r="BP9" i="5"/>
  <c r="BP17" i="5"/>
  <c r="BP10" i="5"/>
  <c r="BP18" i="5"/>
  <c r="BP12" i="5"/>
  <c r="BP8" i="5"/>
  <c r="BP11" i="5"/>
  <c r="BP14" i="5"/>
  <c r="BP13" i="5"/>
  <c r="BX13" i="9"/>
  <c r="BX9" i="9"/>
  <c r="BX8" i="9"/>
  <c r="BX7" i="9"/>
  <c r="BX14" i="9"/>
  <c r="BX3" i="9"/>
  <c r="BX16" i="9"/>
  <c r="BX15" i="9"/>
  <c r="BX12" i="9"/>
  <c r="BX21" i="9"/>
  <c r="BX11" i="9"/>
  <c r="BX20" i="9"/>
  <c r="BY4" i="9"/>
  <c r="BX10" i="9"/>
  <c r="BW17" i="9"/>
  <c r="BW18" i="9"/>
  <c r="BW45" i="8"/>
  <c r="BW36" i="8"/>
  <c r="BW46" i="8"/>
  <c r="BW49" i="8"/>
  <c r="BX33" i="8"/>
  <c r="BX29" i="8"/>
  <c r="BX30" i="8"/>
  <c r="BX34" i="8"/>
  <c r="BX32" i="8"/>
  <c r="BX28" i="8"/>
  <c r="BX27" i="8"/>
  <c r="BX23" i="8"/>
  <c r="BX17" i="8"/>
  <c r="BX39" i="8"/>
  <c r="BX16" i="8"/>
  <c r="BX51" i="8"/>
  <c r="BX15" i="8"/>
  <c r="BX13" i="8"/>
  <c r="BX14" i="8"/>
  <c r="BX12" i="8"/>
  <c r="BX11" i="8"/>
  <c r="BX10" i="8"/>
  <c r="BX9" i="8"/>
  <c r="BX26" i="8"/>
  <c r="BX25" i="8"/>
  <c r="BX24" i="8"/>
  <c r="BX19" i="8"/>
  <c r="BX31" i="8"/>
  <c r="BX35" i="8"/>
  <c r="BX21" i="8"/>
  <c r="BX18" i="8"/>
  <c r="BX3" i="8"/>
  <c r="BX20" i="8"/>
  <c r="BX8" i="8"/>
  <c r="BX7" i="8"/>
  <c r="BY4" i="8"/>
  <c r="BX22" i="8"/>
  <c r="BW50" i="8"/>
  <c r="BO19" i="5"/>
  <c r="BQ4" i="5"/>
  <c r="BP3" i="5"/>
  <c r="BO15" i="5"/>
  <c r="BO16" i="5"/>
  <c r="BY3" i="12"/>
  <c r="BX43" i="8"/>
  <c r="BX44" i="8"/>
  <c r="BW29" i="9"/>
  <c r="BX42" i="8"/>
  <c r="BX37" i="8"/>
  <c r="BX40" i="8"/>
  <c r="BX52" i="8"/>
  <c r="BX47" i="8"/>
  <c r="BX41" i="8"/>
  <c r="BX38" i="8"/>
  <c r="BY2" i="12"/>
  <c r="BX37" i="12"/>
  <c r="BY20" i="14"/>
  <c r="BZ13" i="14"/>
  <c r="BZ10" i="14"/>
  <c r="BY18" i="14"/>
  <c r="BY19" i="14"/>
  <c r="BY22" i="14"/>
  <c r="BX23" i="9"/>
  <c r="BY21" i="14"/>
  <c r="BY16" i="14"/>
  <c r="BY17" i="14"/>
  <c r="BZ15" i="14"/>
  <c r="BZ9" i="14"/>
  <c r="BZ12" i="14"/>
  <c r="BZ20" i="14"/>
  <c r="BZ8" i="14"/>
  <c r="BZ14" i="14"/>
  <c r="BZ11" i="14"/>
  <c r="BZ7" i="14"/>
  <c r="BZ3" i="14"/>
  <c r="BY27" i="12"/>
  <c r="BZ4" i="12"/>
  <c r="BT28" i="14"/>
  <c r="BX28" i="12"/>
  <c r="BX26" i="12"/>
  <c r="BQ7" i="5"/>
  <c r="BQ9" i="5"/>
  <c r="BQ17" i="5"/>
  <c r="BQ8" i="5"/>
  <c r="BQ10" i="5"/>
  <c r="BQ18" i="5"/>
  <c r="BQ11" i="5"/>
  <c r="BQ13" i="5"/>
  <c r="BQ14" i="5"/>
  <c r="BQ12" i="5"/>
  <c r="BX17" i="9"/>
  <c r="BX18" i="9"/>
  <c r="BY12" i="9"/>
  <c r="BY21" i="9"/>
  <c r="BY8" i="9"/>
  <c r="BY14" i="9"/>
  <c r="BY9" i="9"/>
  <c r="BY3" i="9"/>
  <c r="BY16" i="9"/>
  <c r="BY15" i="9"/>
  <c r="BY10" i="9"/>
  <c r="BZ4" i="9"/>
  <c r="BY13" i="9"/>
  <c r="BY7" i="9"/>
  <c r="BY11" i="9"/>
  <c r="BY20" i="9"/>
  <c r="BX19" i="9"/>
  <c r="BX22" i="9"/>
  <c r="BX50" i="8"/>
  <c r="BY34" i="8"/>
  <c r="BY35" i="8"/>
  <c r="BY33" i="8"/>
  <c r="BY32" i="8"/>
  <c r="BY31" i="8"/>
  <c r="BY30" i="8"/>
  <c r="BY29" i="8"/>
  <c r="BY28" i="8"/>
  <c r="BY24" i="8"/>
  <c r="BY22" i="8"/>
  <c r="BY21" i="8"/>
  <c r="BY20" i="8"/>
  <c r="BY19" i="8"/>
  <c r="BY16" i="8"/>
  <c r="BY51" i="8"/>
  <c r="BY13" i="8"/>
  <c r="BY12" i="8"/>
  <c r="BY10" i="8"/>
  <c r="BY18" i="8"/>
  <c r="BY3" i="8"/>
  <c r="BY27" i="8"/>
  <c r="BY23" i="8"/>
  <c r="BY15" i="8"/>
  <c r="BY38" i="8"/>
  <c r="BY26" i="8"/>
  <c r="BY25" i="8"/>
  <c r="BY9" i="8"/>
  <c r="BY8" i="8"/>
  <c r="BY7" i="8"/>
  <c r="BZ4" i="8"/>
  <c r="BY17" i="8"/>
  <c r="BY39" i="8"/>
  <c r="BY11" i="8"/>
  <c r="BY14" i="8"/>
  <c r="BY37" i="8"/>
  <c r="BX48" i="8"/>
  <c r="BX45" i="8"/>
  <c r="BX36" i="8"/>
  <c r="BX46" i="8"/>
  <c r="BX49" i="8"/>
  <c r="BP20" i="5"/>
  <c r="BR4" i="5"/>
  <c r="BQ3" i="5"/>
  <c r="BP15" i="5"/>
  <c r="BP16" i="5"/>
  <c r="BP19" i="5"/>
  <c r="BZ3" i="12"/>
  <c r="BY43" i="8"/>
  <c r="BY44" i="8"/>
  <c r="BY42" i="8"/>
  <c r="BY40" i="8"/>
  <c r="BY52" i="8"/>
  <c r="BY47" i="8"/>
  <c r="BY41" i="8"/>
  <c r="BX29" i="9"/>
  <c r="BZ2" i="12"/>
  <c r="BY22" i="9"/>
  <c r="BZ19" i="14"/>
  <c r="CA13" i="14"/>
  <c r="CA10" i="14"/>
  <c r="BZ22" i="14"/>
  <c r="BZ18" i="14"/>
  <c r="BZ21" i="14"/>
  <c r="BZ16" i="14"/>
  <c r="BZ17" i="14"/>
  <c r="CA14" i="14"/>
  <c r="CA15" i="14"/>
  <c r="CA12" i="14"/>
  <c r="CA20" i="14"/>
  <c r="CA8" i="14"/>
  <c r="CA11" i="14"/>
  <c r="CA9" i="14"/>
  <c r="CA7" i="14"/>
  <c r="CA3" i="14"/>
  <c r="BY26" i="12"/>
  <c r="BY37" i="12"/>
  <c r="BU28" i="14"/>
  <c r="BY28" i="12"/>
  <c r="BZ27" i="12"/>
  <c r="CA4" i="12"/>
  <c r="BR8" i="5"/>
  <c r="BR10" i="5"/>
  <c r="BR18" i="5"/>
  <c r="BR9" i="5"/>
  <c r="BR17" i="5"/>
  <c r="BR7" i="5"/>
  <c r="BR11" i="5"/>
  <c r="BR13" i="5"/>
  <c r="BR12" i="5"/>
  <c r="BR14" i="5"/>
  <c r="BZ16" i="9"/>
  <c r="BZ15" i="9"/>
  <c r="BZ11" i="9"/>
  <c r="BZ20" i="9"/>
  <c r="BZ7" i="9"/>
  <c r="CA4" i="9"/>
  <c r="BZ10" i="9"/>
  <c r="BZ14" i="9"/>
  <c r="BZ8" i="9"/>
  <c r="BZ13" i="9"/>
  <c r="BZ12" i="9"/>
  <c r="BZ21" i="9"/>
  <c r="BZ9" i="9"/>
  <c r="BZ3" i="9"/>
  <c r="BY19" i="9"/>
  <c r="BY17" i="9"/>
  <c r="BY18" i="9"/>
  <c r="BY23" i="9"/>
  <c r="BZ30" i="8"/>
  <c r="BZ35" i="8"/>
  <c r="BZ31" i="8"/>
  <c r="BZ34" i="8"/>
  <c r="BZ32" i="8"/>
  <c r="BZ28" i="8"/>
  <c r="BZ27" i="8"/>
  <c r="BZ26" i="8"/>
  <c r="BZ23" i="8"/>
  <c r="BZ25" i="8"/>
  <c r="BZ24" i="8"/>
  <c r="BZ22" i="8"/>
  <c r="BZ21" i="8"/>
  <c r="BZ20" i="8"/>
  <c r="BZ19" i="8"/>
  <c r="BZ18" i="8"/>
  <c r="BZ17" i="8"/>
  <c r="BZ39" i="8"/>
  <c r="BZ33" i="8"/>
  <c r="BZ3" i="8"/>
  <c r="BZ15" i="8"/>
  <c r="BZ14" i="8"/>
  <c r="BZ11" i="8"/>
  <c r="BZ9" i="8"/>
  <c r="BZ8" i="8"/>
  <c r="BZ7" i="8"/>
  <c r="CA4" i="8"/>
  <c r="BZ29" i="8"/>
  <c r="BZ12" i="8"/>
  <c r="BZ13" i="8"/>
  <c r="BZ16" i="8"/>
  <c r="BZ51" i="8"/>
  <c r="BZ10" i="8"/>
  <c r="BY48" i="8"/>
  <c r="BY50" i="8"/>
  <c r="BY49" i="8"/>
  <c r="BY45" i="8"/>
  <c r="BY36" i="8"/>
  <c r="BY46" i="8"/>
  <c r="BQ19" i="5"/>
  <c r="BQ20" i="5"/>
  <c r="BQ15" i="5"/>
  <c r="BQ16" i="5"/>
  <c r="BS4" i="5"/>
  <c r="BR3" i="5"/>
  <c r="CA3" i="12"/>
  <c r="BZ43" i="8"/>
  <c r="BZ44" i="8"/>
  <c r="BZ38" i="8"/>
  <c r="BZ42" i="8"/>
  <c r="BZ40" i="8"/>
  <c r="BZ52" i="8"/>
  <c r="BZ47" i="8"/>
  <c r="BZ41" i="8"/>
  <c r="BZ37" i="8"/>
  <c r="BY29" i="9"/>
  <c r="CA2" i="12"/>
  <c r="BZ23" i="9"/>
  <c r="BZ19" i="9"/>
  <c r="CB13" i="14"/>
  <c r="CB10" i="14"/>
  <c r="CA19" i="14"/>
  <c r="CA18" i="14"/>
  <c r="CA22" i="14"/>
  <c r="CA21" i="14"/>
  <c r="CA16" i="14"/>
  <c r="CA17" i="14"/>
  <c r="CB15" i="14"/>
  <c r="CB11" i="14"/>
  <c r="CB14" i="14"/>
  <c r="CB12" i="14"/>
  <c r="CB20" i="14"/>
  <c r="CB3" i="14"/>
  <c r="CB8" i="14"/>
  <c r="CB9" i="14"/>
  <c r="CB7" i="14"/>
  <c r="BZ26" i="12"/>
  <c r="BV28" i="14"/>
  <c r="BZ28" i="12"/>
  <c r="CB4" i="12"/>
  <c r="CA27" i="12"/>
  <c r="BZ37" i="12"/>
  <c r="BZ50" i="8"/>
  <c r="BS8" i="5"/>
  <c r="BS10" i="5"/>
  <c r="BS18" i="5"/>
  <c r="BS7" i="5"/>
  <c r="BS9" i="5"/>
  <c r="BS17" i="5"/>
  <c r="BS12" i="5"/>
  <c r="BS11" i="5"/>
  <c r="BS13" i="5"/>
  <c r="BS14" i="5"/>
  <c r="BZ17" i="9"/>
  <c r="BZ18" i="9"/>
  <c r="BZ22" i="9"/>
  <c r="CA16" i="9"/>
  <c r="CA14" i="9"/>
  <c r="CA10" i="9"/>
  <c r="CA15" i="9"/>
  <c r="CB4" i="9"/>
  <c r="CA13" i="9"/>
  <c r="CA22" i="9"/>
  <c r="CA12" i="9"/>
  <c r="CA21" i="9"/>
  <c r="CA11" i="9"/>
  <c r="CA20" i="9"/>
  <c r="CA7" i="9"/>
  <c r="CA8" i="9"/>
  <c r="CA9" i="9"/>
  <c r="CA19" i="9"/>
  <c r="CA3" i="9"/>
  <c r="BZ48" i="8"/>
  <c r="CA35" i="8"/>
  <c r="CA31" i="8"/>
  <c r="CA34" i="8"/>
  <c r="CA32" i="8"/>
  <c r="CA30" i="8"/>
  <c r="CA27" i="8"/>
  <c r="CA26" i="8"/>
  <c r="CA23" i="8"/>
  <c r="CA25" i="8"/>
  <c r="CA24" i="8"/>
  <c r="CA22" i="8"/>
  <c r="CA21" i="8"/>
  <c r="CA20" i="8"/>
  <c r="CA19" i="8"/>
  <c r="CA33" i="8"/>
  <c r="CA29" i="8"/>
  <c r="CA18" i="8"/>
  <c r="CA15" i="8"/>
  <c r="CA14" i="8"/>
  <c r="CA11" i="8"/>
  <c r="CA9" i="8"/>
  <c r="CA8" i="8"/>
  <c r="CA7" i="8"/>
  <c r="CB4" i="8"/>
  <c r="CA28" i="8"/>
  <c r="CA13" i="8"/>
  <c r="CA3" i="8"/>
  <c r="CA17" i="8"/>
  <c r="CA39" i="8"/>
  <c r="CA16" i="8"/>
  <c r="CA51" i="8"/>
  <c r="CA10" i="8"/>
  <c r="CA12" i="8"/>
  <c r="BZ45" i="8"/>
  <c r="BZ36" i="8"/>
  <c r="BZ46" i="8"/>
  <c r="BZ49" i="8"/>
  <c r="BR20" i="5"/>
  <c r="BT4" i="5"/>
  <c r="BS3" i="5"/>
  <c r="BR19" i="5"/>
  <c r="BR15" i="5"/>
  <c r="BR16" i="5"/>
  <c r="CB3" i="12"/>
  <c r="CA42" i="8"/>
  <c r="CA37" i="8"/>
  <c r="CA43" i="8"/>
  <c r="CA44" i="8"/>
  <c r="CA47" i="8"/>
  <c r="CA38" i="8"/>
  <c r="CA40" i="8"/>
  <c r="CA52" i="8"/>
  <c r="BZ29" i="9"/>
  <c r="CA41" i="8"/>
  <c r="CB2" i="12"/>
  <c r="CB22" i="14"/>
  <c r="CC13" i="14"/>
  <c r="CC10" i="14"/>
  <c r="CB19" i="14"/>
  <c r="CB21" i="14"/>
  <c r="CB16" i="14"/>
  <c r="CB17" i="14"/>
  <c r="CC15" i="14"/>
  <c r="CC11" i="14"/>
  <c r="CC14" i="14"/>
  <c r="CC9" i="14"/>
  <c r="CC12" i="14"/>
  <c r="CC8" i="14"/>
  <c r="CC7" i="14"/>
  <c r="CC3" i="14"/>
  <c r="CB18" i="14"/>
  <c r="CA26" i="12"/>
  <c r="CA37" i="12"/>
  <c r="CB27" i="12"/>
  <c r="CC4" i="12"/>
  <c r="BW28" i="14"/>
  <c r="CA28" i="12"/>
  <c r="CA48" i="8"/>
  <c r="BT7" i="5"/>
  <c r="BT9" i="5"/>
  <c r="BT17" i="5"/>
  <c r="BT12" i="5"/>
  <c r="BT10" i="5"/>
  <c r="BT18" i="5"/>
  <c r="BT8" i="5"/>
  <c r="BT11" i="5"/>
  <c r="BT13" i="5"/>
  <c r="BT14" i="5"/>
  <c r="CA17" i="9"/>
  <c r="CA18" i="9"/>
  <c r="CB13" i="9"/>
  <c r="CB9" i="9"/>
  <c r="CB16" i="9"/>
  <c r="CB12" i="9"/>
  <c r="CB21" i="9"/>
  <c r="CB11" i="9"/>
  <c r="CB20" i="9"/>
  <c r="CB8" i="9"/>
  <c r="CB7" i="9"/>
  <c r="CB3" i="9"/>
  <c r="CB14" i="9"/>
  <c r="CB10" i="9"/>
  <c r="CB15" i="9"/>
  <c r="CC4" i="9"/>
  <c r="CA23" i="9"/>
  <c r="CA45" i="8"/>
  <c r="CA36" i="8"/>
  <c r="CA46" i="8"/>
  <c r="CA49" i="8"/>
  <c r="CA50" i="8"/>
  <c r="CB34" i="8"/>
  <c r="CB32" i="8"/>
  <c r="CB33" i="8"/>
  <c r="CB29" i="8"/>
  <c r="CB31" i="8"/>
  <c r="CB28" i="8"/>
  <c r="CB30" i="8"/>
  <c r="CB26" i="8"/>
  <c r="CB25" i="8"/>
  <c r="CB16" i="8"/>
  <c r="CB51" i="8"/>
  <c r="CB15" i="8"/>
  <c r="CB13" i="8"/>
  <c r="CB14" i="8"/>
  <c r="CB12" i="8"/>
  <c r="CB11" i="8"/>
  <c r="CB10" i="8"/>
  <c r="CB9" i="8"/>
  <c r="CB35" i="8"/>
  <c r="CB22" i="8"/>
  <c r="CB18" i="8"/>
  <c r="CB21" i="8"/>
  <c r="CB17" i="8"/>
  <c r="CB39" i="8"/>
  <c r="CB27" i="8"/>
  <c r="CB23" i="8"/>
  <c r="CB8" i="8"/>
  <c r="CB7" i="8"/>
  <c r="CC4" i="8"/>
  <c r="CB20" i="8"/>
  <c r="CB24" i="8"/>
  <c r="CB19" i="8"/>
  <c r="CB3" i="8"/>
  <c r="BS20" i="5"/>
  <c r="BS19" i="5"/>
  <c r="BU4" i="5"/>
  <c r="BT3" i="5"/>
  <c r="BS15" i="5"/>
  <c r="BS16" i="5"/>
  <c r="CC3" i="12"/>
  <c r="CB23" i="9"/>
  <c r="CB43" i="8"/>
  <c r="CB44" i="8"/>
  <c r="CB47" i="8"/>
  <c r="CB38" i="8"/>
  <c r="CB40" i="8"/>
  <c r="CB52" i="8"/>
  <c r="CB37" i="8"/>
  <c r="CA29" i="9"/>
  <c r="CB41" i="8"/>
  <c r="CB42" i="8"/>
  <c r="CC2" i="12"/>
  <c r="CC20" i="14"/>
  <c r="CD13" i="14"/>
  <c r="CD10" i="14"/>
  <c r="CC19" i="14"/>
  <c r="CC18" i="14"/>
  <c r="CC22" i="14"/>
  <c r="CC21" i="14"/>
  <c r="CD15" i="14"/>
  <c r="CD14" i="14"/>
  <c r="CD9" i="14"/>
  <c r="CD12" i="14"/>
  <c r="CD19" i="14"/>
  <c r="CD8" i="14"/>
  <c r="CD11" i="14"/>
  <c r="CD7" i="14"/>
  <c r="CD3" i="14"/>
  <c r="CC16" i="14"/>
  <c r="CC17" i="14"/>
  <c r="CC27" i="12"/>
  <c r="CD4" i="12"/>
  <c r="CB26" i="12"/>
  <c r="CB37" i="12"/>
  <c r="BX28" i="14"/>
  <c r="CB28" i="12"/>
  <c r="BU7" i="5"/>
  <c r="BU9" i="5"/>
  <c r="BU17" i="5"/>
  <c r="BU8" i="5"/>
  <c r="BU10" i="5"/>
  <c r="BU18" i="5"/>
  <c r="BU11" i="5"/>
  <c r="BU13" i="5"/>
  <c r="BU12" i="5"/>
  <c r="BU14" i="5"/>
  <c r="CB19" i="9"/>
  <c r="CB22" i="9"/>
  <c r="CC12" i="9"/>
  <c r="CC21" i="9"/>
  <c r="CC8" i="9"/>
  <c r="CC13" i="9"/>
  <c r="CC7" i="9"/>
  <c r="CC3" i="9"/>
  <c r="CC14" i="9"/>
  <c r="CC9" i="9"/>
  <c r="CC10" i="9"/>
  <c r="CC16" i="9"/>
  <c r="CC15" i="9"/>
  <c r="CC11" i="9"/>
  <c r="CC20" i="9"/>
  <c r="CD4" i="9"/>
  <c r="CB17" i="9"/>
  <c r="CB18" i="9"/>
  <c r="CB45" i="8"/>
  <c r="CB36" i="8"/>
  <c r="CB46" i="8"/>
  <c r="CB48" i="8"/>
  <c r="CC34" i="8"/>
  <c r="CC35" i="8"/>
  <c r="CC33" i="8"/>
  <c r="CC32" i="8"/>
  <c r="CC31" i="8"/>
  <c r="CC30" i="8"/>
  <c r="CC29" i="8"/>
  <c r="CC28" i="8"/>
  <c r="CC27" i="8"/>
  <c r="CC26" i="8"/>
  <c r="CC23" i="8"/>
  <c r="CC25" i="8"/>
  <c r="CC17" i="8"/>
  <c r="CC39" i="8"/>
  <c r="CC21" i="8"/>
  <c r="CC20" i="8"/>
  <c r="CC16" i="8"/>
  <c r="CC51" i="8"/>
  <c r="CC13" i="8"/>
  <c r="CC12" i="8"/>
  <c r="CC10" i="8"/>
  <c r="CC3" i="8"/>
  <c r="CC18" i="8"/>
  <c r="CC9" i="8"/>
  <c r="CC24" i="8"/>
  <c r="CC11" i="8"/>
  <c r="CC22" i="8"/>
  <c r="CC19" i="8"/>
  <c r="CC14" i="8"/>
  <c r="CC15" i="8"/>
  <c r="CC38" i="8"/>
  <c r="CC8" i="8"/>
  <c r="CC7" i="8"/>
  <c r="CD4" i="8"/>
  <c r="CB50" i="8"/>
  <c r="CB49" i="8"/>
  <c r="BV4" i="5"/>
  <c r="BU3" i="5"/>
  <c r="BT20" i="5"/>
  <c r="BT15" i="5"/>
  <c r="BT16" i="5"/>
  <c r="BT19" i="5"/>
  <c r="CD3" i="12"/>
  <c r="CC43" i="8"/>
  <c r="CC44" i="8"/>
  <c r="CC40" i="8"/>
  <c r="CC52" i="8"/>
  <c r="CC37" i="8"/>
  <c r="CC47" i="8"/>
  <c r="CC42" i="8"/>
  <c r="CC41" i="8"/>
  <c r="CB29" i="9"/>
  <c r="CD2" i="12"/>
  <c r="CC23" i="9"/>
  <c r="CD20" i="14"/>
  <c r="CE13" i="14"/>
  <c r="CE10" i="14"/>
  <c r="CD22" i="14"/>
  <c r="CD18" i="14"/>
  <c r="CD21" i="14"/>
  <c r="CD16" i="14"/>
  <c r="CD17" i="14"/>
  <c r="CE14" i="14"/>
  <c r="CE15" i="14"/>
  <c r="CE12" i="14"/>
  <c r="CE20" i="14"/>
  <c r="CE8" i="14"/>
  <c r="CE11" i="14"/>
  <c r="CE9" i="14"/>
  <c r="CE7" i="14"/>
  <c r="CE3" i="14"/>
  <c r="BY28" i="14"/>
  <c r="CC28" i="12"/>
  <c r="CD27" i="12"/>
  <c r="CE4" i="12"/>
  <c r="CC37" i="12"/>
  <c r="CC26" i="12"/>
  <c r="CC48" i="8"/>
  <c r="BV8" i="5"/>
  <c r="BV10" i="5"/>
  <c r="BV18" i="5"/>
  <c r="BV9" i="5"/>
  <c r="BV17" i="5"/>
  <c r="BV11" i="5"/>
  <c r="BV13" i="5"/>
  <c r="BV7" i="5"/>
  <c r="BV14" i="5"/>
  <c r="BV12" i="5"/>
  <c r="CD15" i="9"/>
  <c r="CD11" i="9"/>
  <c r="CD20" i="9"/>
  <c r="CD7" i="9"/>
  <c r="CE4" i="9"/>
  <c r="CD14" i="9"/>
  <c r="CD9" i="9"/>
  <c r="CD8" i="9"/>
  <c r="CD10" i="9"/>
  <c r="CD16" i="9"/>
  <c r="CD3" i="9"/>
  <c r="CD13" i="9"/>
  <c r="CD12" i="9"/>
  <c r="CD21" i="9"/>
  <c r="CC17" i="9"/>
  <c r="CC18" i="9"/>
  <c r="CC19" i="9"/>
  <c r="CC22" i="9"/>
  <c r="CC45" i="8"/>
  <c r="CC36" i="8"/>
  <c r="CC46" i="8"/>
  <c r="CD33" i="8"/>
  <c r="CD29" i="8"/>
  <c r="CD30" i="8"/>
  <c r="CD35" i="8"/>
  <c r="CD31" i="8"/>
  <c r="CD28" i="8"/>
  <c r="CD27" i="8"/>
  <c r="CD26" i="8"/>
  <c r="CD23" i="8"/>
  <c r="CD25" i="8"/>
  <c r="CD24" i="8"/>
  <c r="CD22" i="8"/>
  <c r="CD21" i="8"/>
  <c r="CD20" i="8"/>
  <c r="CD19" i="8"/>
  <c r="CD18" i="8"/>
  <c r="CD17" i="8"/>
  <c r="CD39" i="8"/>
  <c r="CD34" i="8"/>
  <c r="CD16" i="8"/>
  <c r="CD51" i="8"/>
  <c r="CD13" i="8"/>
  <c r="CD12" i="8"/>
  <c r="CD44" i="8"/>
  <c r="CD10" i="8"/>
  <c r="CD3" i="8"/>
  <c r="CD8" i="8"/>
  <c r="CD7" i="8"/>
  <c r="CE4" i="8"/>
  <c r="CD11" i="8"/>
  <c r="CD14" i="8"/>
  <c r="CD37" i="8"/>
  <c r="CD15" i="8"/>
  <c r="CD32" i="8"/>
  <c r="CD9" i="8"/>
  <c r="CC49" i="8"/>
  <c r="CC50" i="8"/>
  <c r="BU19" i="5"/>
  <c r="BU20" i="5"/>
  <c r="BW4" i="5"/>
  <c r="BV3" i="5"/>
  <c r="BU15" i="5"/>
  <c r="BU16" i="5"/>
  <c r="CE3" i="12"/>
  <c r="CD38" i="8"/>
  <c r="CD40" i="8"/>
  <c r="CD52" i="8"/>
  <c r="CD47" i="8"/>
  <c r="CD42" i="8"/>
  <c r="CD48" i="8"/>
  <c r="CD43" i="8"/>
  <c r="CC29" i="9"/>
  <c r="CD41" i="8"/>
  <c r="CE2" i="12"/>
  <c r="CF13" i="14"/>
  <c r="CF10" i="14"/>
  <c r="CE19" i="14"/>
  <c r="CD22" i="9"/>
  <c r="CE18" i="14"/>
  <c r="CE22" i="14"/>
  <c r="CF15" i="14"/>
  <c r="CF11" i="14"/>
  <c r="CF14" i="14"/>
  <c r="CF22" i="14"/>
  <c r="CF12" i="14"/>
  <c r="CF20" i="14"/>
  <c r="CF9" i="14"/>
  <c r="CF3" i="14"/>
  <c r="CF8" i="14"/>
  <c r="CF7" i="14"/>
  <c r="CE16" i="14"/>
  <c r="CE17" i="14"/>
  <c r="CE21" i="14"/>
  <c r="CD26" i="12"/>
  <c r="BZ28" i="14"/>
  <c r="CD28" i="12"/>
  <c r="CE27" i="12"/>
  <c r="CF4" i="12"/>
  <c r="CD37" i="12"/>
  <c r="BW8" i="5"/>
  <c r="BW10" i="5"/>
  <c r="BW18" i="5"/>
  <c r="BW7" i="5"/>
  <c r="BW9" i="5"/>
  <c r="BW17" i="5"/>
  <c r="BW12" i="5"/>
  <c r="BW11" i="5"/>
  <c r="BW13" i="5"/>
  <c r="BW14" i="5"/>
  <c r="CE16" i="9"/>
  <c r="CE14" i="9"/>
  <c r="CE10" i="9"/>
  <c r="CE15" i="9"/>
  <c r="CF4" i="9"/>
  <c r="CE8" i="9"/>
  <c r="CE3" i="9"/>
  <c r="CE13" i="9"/>
  <c r="CE12" i="9"/>
  <c r="CE21" i="9"/>
  <c r="CE11" i="9"/>
  <c r="CE20" i="9"/>
  <c r="CE9" i="9"/>
  <c r="CE7" i="9"/>
  <c r="CD17" i="9"/>
  <c r="CD18" i="9"/>
  <c r="CD19" i="9"/>
  <c r="CD23" i="9"/>
  <c r="CD45" i="8"/>
  <c r="CD36" i="8"/>
  <c r="CD46" i="8"/>
  <c r="CE30" i="8"/>
  <c r="CE35" i="8"/>
  <c r="CE31" i="8"/>
  <c r="CE33" i="8"/>
  <c r="CE29" i="8"/>
  <c r="CE28" i="8"/>
  <c r="CE27" i="8"/>
  <c r="CE26" i="8"/>
  <c r="CE23" i="8"/>
  <c r="CE25" i="8"/>
  <c r="CE24" i="8"/>
  <c r="CE22" i="8"/>
  <c r="CE21" i="8"/>
  <c r="CE20" i="8"/>
  <c r="CE19" i="8"/>
  <c r="CE32" i="8"/>
  <c r="CE17" i="8"/>
  <c r="CE39" i="8"/>
  <c r="CE8" i="8"/>
  <c r="CE7" i="8"/>
  <c r="CF4" i="8"/>
  <c r="CE15" i="8"/>
  <c r="CE14" i="8"/>
  <c r="CE11" i="8"/>
  <c r="CE9" i="8"/>
  <c r="CE34" i="8"/>
  <c r="CE16" i="8"/>
  <c r="CE51" i="8"/>
  <c r="CE10" i="8"/>
  <c r="CE12" i="8"/>
  <c r="CE3" i="8"/>
  <c r="CE18" i="8"/>
  <c r="CE13" i="8"/>
  <c r="CD50" i="8"/>
  <c r="CD49" i="8"/>
  <c r="BW3" i="5"/>
  <c r="BX4" i="5"/>
  <c r="BV15" i="5"/>
  <c r="BV16" i="5"/>
  <c r="BV19" i="5"/>
  <c r="BV20" i="5"/>
  <c r="CF3" i="12"/>
  <c r="CE43" i="8"/>
  <c r="CE44" i="8"/>
  <c r="CE38" i="8"/>
  <c r="CE40" i="8"/>
  <c r="CE52" i="8"/>
  <c r="CE37" i="8"/>
  <c r="CD29" i="9"/>
  <c r="CE47" i="8"/>
  <c r="CE42" i="8"/>
  <c r="CE41" i="8"/>
  <c r="CF2" i="12"/>
  <c r="CE23" i="9"/>
  <c r="CG13" i="14"/>
  <c r="CG10" i="14"/>
  <c r="CF21" i="14"/>
  <c r="CF19" i="14"/>
  <c r="CF18" i="14"/>
  <c r="CE19" i="9"/>
  <c r="CE22" i="9"/>
  <c r="CF16" i="14"/>
  <c r="CF17" i="14"/>
  <c r="CG15" i="14"/>
  <c r="CG11" i="14"/>
  <c r="CG9" i="14"/>
  <c r="CG14" i="14"/>
  <c r="CG12" i="14"/>
  <c r="CG20" i="14"/>
  <c r="CG3" i="14"/>
  <c r="CG8" i="14"/>
  <c r="CG7" i="14"/>
  <c r="CF27" i="12"/>
  <c r="CG4" i="12"/>
  <c r="CE26" i="12"/>
  <c r="CA28" i="14"/>
  <c r="CE28" i="12"/>
  <c r="CE37" i="12"/>
  <c r="BX7" i="5"/>
  <c r="BX9" i="5"/>
  <c r="BX17" i="5"/>
  <c r="BX8" i="5"/>
  <c r="BX12" i="5"/>
  <c r="BX10" i="5"/>
  <c r="BX18" i="5"/>
  <c r="BX11" i="5"/>
  <c r="BX14" i="5"/>
  <c r="BX13" i="5"/>
  <c r="CE17" i="9"/>
  <c r="CE18" i="9"/>
  <c r="CF16" i="9"/>
  <c r="CF13" i="9"/>
  <c r="CF9" i="9"/>
  <c r="CF15" i="9"/>
  <c r="CF10" i="9"/>
  <c r="CG4" i="9"/>
  <c r="CF12" i="9"/>
  <c r="CF21" i="9"/>
  <c r="CF11" i="9"/>
  <c r="CF20" i="9"/>
  <c r="CF3" i="9"/>
  <c r="CF7" i="9"/>
  <c r="CF14" i="9"/>
  <c r="CF8" i="9"/>
  <c r="CE45" i="8"/>
  <c r="CE36" i="8"/>
  <c r="CE46" i="8"/>
  <c r="CE49" i="8"/>
  <c r="CE50" i="8"/>
  <c r="CE48" i="8"/>
  <c r="CF35" i="8"/>
  <c r="CF31" i="8"/>
  <c r="CF34" i="8"/>
  <c r="CF32" i="8"/>
  <c r="CF30" i="8"/>
  <c r="CF29" i="8"/>
  <c r="CF18" i="8"/>
  <c r="CF16" i="8"/>
  <c r="CF51" i="8"/>
  <c r="CF15" i="8"/>
  <c r="CF13" i="8"/>
  <c r="CF14" i="8"/>
  <c r="CF12" i="8"/>
  <c r="CF11" i="8"/>
  <c r="CF10" i="8"/>
  <c r="CF9" i="8"/>
  <c r="CF27" i="8"/>
  <c r="CF23" i="8"/>
  <c r="CF20" i="8"/>
  <c r="CF19" i="8"/>
  <c r="CF28" i="8"/>
  <c r="CF26" i="8"/>
  <c r="CF24" i="8"/>
  <c r="CF33" i="8"/>
  <c r="CF25" i="8"/>
  <c r="CF17" i="8"/>
  <c r="CF39" i="8"/>
  <c r="CF22" i="8"/>
  <c r="CF3" i="8"/>
  <c r="CF8" i="8"/>
  <c r="CF7" i="8"/>
  <c r="CG4" i="8"/>
  <c r="CF21" i="8"/>
  <c r="BW20" i="5"/>
  <c r="BW19" i="5"/>
  <c r="BY4" i="5"/>
  <c r="BX3" i="5"/>
  <c r="BW15" i="5"/>
  <c r="BW16" i="5"/>
  <c r="CG3" i="12"/>
  <c r="CF43" i="8"/>
  <c r="CF44" i="8"/>
  <c r="CF38" i="8"/>
  <c r="CF42" i="8"/>
  <c r="CE29" i="9"/>
  <c r="CF47" i="8"/>
  <c r="CF41" i="8"/>
  <c r="CF37" i="8"/>
  <c r="CF40" i="8"/>
  <c r="CF52" i="8"/>
  <c r="CG2" i="12"/>
  <c r="CH13" i="14"/>
  <c r="CH10" i="14"/>
  <c r="CG19" i="14"/>
  <c r="CG22" i="14"/>
  <c r="CG18" i="14"/>
  <c r="CF22" i="9"/>
  <c r="CH15" i="14"/>
  <c r="CH9" i="14"/>
  <c r="CH14" i="14"/>
  <c r="CH12" i="14"/>
  <c r="CH8" i="14"/>
  <c r="CH11" i="14"/>
  <c r="CH7" i="14"/>
  <c r="CH3" i="14"/>
  <c r="CG16" i="14"/>
  <c r="CG17" i="14"/>
  <c r="CG21" i="14"/>
  <c r="CG27" i="12"/>
  <c r="CH4" i="12"/>
  <c r="CB28" i="14"/>
  <c r="CF28" i="12"/>
  <c r="CF26" i="12"/>
  <c r="CF37" i="12"/>
  <c r="BY7" i="5"/>
  <c r="BY9" i="5"/>
  <c r="BY17" i="5"/>
  <c r="BY8" i="5"/>
  <c r="BY10" i="5"/>
  <c r="BY18" i="5"/>
  <c r="BY11" i="5"/>
  <c r="BY13" i="5"/>
  <c r="BY14" i="5"/>
  <c r="BY12" i="5"/>
  <c r="CF17" i="9"/>
  <c r="CF18" i="9"/>
  <c r="CG12" i="9"/>
  <c r="CG21" i="9"/>
  <c r="CG8" i="9"/>
  <c r="CG11" i="9"/>
  <c r="CG20" i="9"/>
  <c r="CG3" i="9"/>
  <c r="CG16" i="9"/>
  <c r="CG13" i="9"/>
  <c r="CG7" i="9"/>
  <c r="CG9" i="9"/>
  <c r="CG15" i="9"/>
  <c r="CG23" i="9"/>
  <c r="CH4" i="9"/>
  <c r="CG14" i="9"/>
  <c r="CG10" i="9"/>
  <c r="CF23" i="9"/>
  <c r="CF19" i="9"/>
  <c r="CG34" i="8"/>
  <c r="CG35" i="8"/>
  <c r="CG33" i="8"/>
  <c r="CG32" i="8"/>
  <c r="CG31" i="8"/>
  <c r="CG30" i="8"/>
  <c r="CG29" i="8"/>
  <c r="CG28" i="8"/>
  <c r="CG27" i="8"/>
  <c r="CG23" i="8"/>
  <c r="CG24" i="8"/>
  <c r="CG22" i="8"/>
  <c r="CG21" i="8"/>
  <c r="CG20" i="8"/>
  <c r="CG19" i="8"/>
  <c r="CG15" i="8"/>
  <c r="CG14" i="8"/>
  <c r="CG11" i="8"/>
  <c r="CG9" i="8"/>
  <c r="CG18" i="8"/>
  <c r="CG3" i="8"/>
  <c r="CG26" i="8"/>
  <c r="CG25" i="8"/>
  <c r="CG10" i="8"/>
  <c r="CG12" i="8"/>
  <c r="CG8" i="8"/>
  <c r="CG7" i="8"/>
  <c r="CH4" i="8"/>
  <c r="CG13" i="8"/>
  <c r="CG17" i="8"/>
  <c r="CG39" i="8"/>
  <c r="CG16" i="8"/>
  <c r="CG51" i="8"/>
  <c r="CF45" i="8"/>
  <c r="CF36" i="8"/>
  <c r="CF46" i="8"/>
  <c r="CF50" i="8"/>
  <c r="CF49" i="8"/>
  <c r="CF48" i="8"/>
  <c r="BX20" i="5"/>
  <c r="BX19" i="5"/>
  <c r="BX15" i="5"/>
  <c r="BX16" i="5"/>
  <c r="BZ4" i="5"/>
  <c r="BY3" i="5"/>
  <c r="CH3" i="12"/>
  <c r="CG43" i="8"/>
  <c r="CG44" i="8"/>
  <c r="CG38" i="8"/>
  <c r="CG37" i="8"/>
  <c r="CF29" i="9"/>
  <c r="CG47" i="8"/>
  <c r="CG40" i="8"/>
  <c r="CG52" i="8"/>
  <c r="CG42" i="8"/>
  <c r="CG41" i="8"/>
  <c r="CH2" i="12"/>
  <c r="CG37" i="12"/>
  <c r="CH20" i="14"/>
  <c r="CH19" i="14"/>
  <c r="CI13" i="14"/>
  <c r="CI10" i="14"/>
  <c r="CH22" i="14"/>
  <c r="CG22" i="9"/>
  <c r="CI14" i="14"/>
  <c r="CI15" i="14"/>
  <c r="CI12" i="14"/>
  <c r="CI8" i="14"/>
  <c r="CI19" i="14"/>
  <c r="CI11" i="14"/>
  <c r="CI9" i="14"/>
  <c r="CI7" i="14"/>
  <c r="CI3" i="14"/>
  <c r="CH18" i="14"/>
  <c r="CH16" i="14"/>
  <c r="CH17" i="14"/>
  <c r="CH21" i="14"/>
  <c r="CG26" i="12"/>
  <c r="CH27" i="12"/>
  <c r="CI4" i="12"/>
  <c r="CC28" i="14"/>
  <c r="CG28" i="12"/>
  <c r="BZ8" i="5"/>
  <c r="BZ10" i="5"/>
  <c r="BZ18" i="5"/>
  <c r="BZ11" i="5"/>
  <c r="BZ13" i="5"/>
  <c r="BZ9" i="5"/>
  <c r="BZ17" i="5"/>
  <c r="BZ7" i="5"/>
  <c r="BZ12" i="5"/>
  <c r="BZ14" i="5"/>
  <c r="CH15" i="9"/>
  <c r="CH11" i="9"/>
  <c r="CH20" i="9"/>
  <c r="CH7" i="9"/>
  <c r="CI4" i="9"/>
  <c r="CH16" i="9"/>
  <c r="CH13" i="9"/>
  <c r="CH12" i="9"/>
  <c r="CH21" i="9"/>
  <c r="CH14" i="9"/>
  <c r="CH9" i="9"/>
  <c r="CH8" i="9"/>
  <c r="CH10" i="9"/>
  <c r="CH3" i="9"/>
  <c r="CG19" i="9"/>
  <c r="CG17" i="9"/>
  <c r="CG18" i="9"/>
  <c r="CG50" i="8"/>
  <c r="CG48" i="8"/>
  <c r="CG49" i="8"/>
  <c r="CH34" i="8"/>
  <c r="CH32" i="8"/>
  <c r="CH33" i="8"/>
  <c r="CH29" i="8"/>
  <c r="CH35" i="8"/>
  <c r="CH31" i="8"/>
  <c r="CH30" i="8"/>
  <c r="CH27" i="8"/>
  <c r="CH26" i="8"/>
  <c r="CH23" i="8"/>
  <c r="CH25" i="8"/>
  <c r="CH24" i="8"/>
  <c r="CH22" i="8"/>
  <c r="CH21" i="8"/>
  <c r="CH20" i="8"/>
  <c r="CH19" i="8"/>
  <c r="CH18" i="8"/>
  <c r="CH17" i="8"/>
  <c r="CH39" i="8"/>
  <c r="CH28" i="8"/>
  <c r="CH3" i="8"/>
  <c r="CH16" i="8"/>
  <c r="CH51" i="8"/>
  <c r="CH13" i="8"/>
  <c r="CH12" i="8"/>
  <c r="CH10" i="8"/>
  <c r="CH8" i="8"/>
  <c r="CH7" i="8"/>
  <c r="CI4" i="8"/>
  <c r="CH14" i="8"/>
  <c r="CH15" i="8"/>
  <c r="CH38" i="8"/>
  <c r="CH9" i="8"/>
  <c r="CH11" i="8"/>
  <c r="CG45" i="8"/>
  <c r="CG36" i="8"/>
  <c r="CG46" i="8"/>
  <c r="BY20" i="5"/>
  <c r="BY15" i="5"/>
  <c r="BY16" i="5"/>
  <c r="CA4" i="5"/>
  <c r="BZ3" i="5"/>
  <c r="BY19" i="5"/>
  <c r="CI3" i="12"/>
  <c r="CH43" i="8"/>
  <c r="CH44" i="8"/>
  <c r="CH37" i="8"/>
  <c r="CG29" i="9"/>
  <c r="CH42" i="8"/>
  <c r="CH40" i="8"/>
  <c r="CH52" i="8"/>
  <c r="CH47" i="8"/>
  <c r="CH41" i="8"/>
  <c r="CI2" i="12"/>
  <c r="CI20" i="14"/>
  <c r="CJ13" i="14"/>
  <c r="CJ10" i="14"/>
  <c r="CI22" i="14"/>
  <c r="CI18" i="14"/>
  <c r="CI21" i="14"/>
  <c r="CJ15" i="14"/>
  <c r="CJ14" i="14"/>
  <c r="CJ11" i="14"/>
  <c r="CJ12" i="14"/>
  <c r="CJ20" i="14"/>
  <c r="CJ9" i="14"/>
  <c r="CJ8" i="14"/>
  <c r="CJ7" i="14"/>
  <c r="CJ3" i="14"/>
  <c r="CI16" i="14"/>
  <c r="CI17" i="14"/>
  <c r="CI27" i="12"/>
  <c r="CJ4" i="12"/>
  <c r="CD28" i="14"/>
  <c r="CH28" i="12"/>
  <c r="CH26" i="12"/>
  <c r="CH37" i="12"/>
  <c r="CH48" i="8"/>
  <c r="CH50" i="8"/>
  <c r="CA8" i="5"/>
  <c r="CA10" i="5"/>
  <c r="CA7" i="5"/>
  <c r="CA9" i="5"/>
  <c r="CA17" i="5"/>
  <c r="CA12" i="5"/>
  <c r="CA11" i="5"/>
  <c r="CA13" i="5"/>
  <c r="CA14" i="5"/>
  <c r="CI16" i="9"/>
  <c r="CI14" i="9"/>
  <c r="CI10" i="9"/>
  <c r="CI9" i="9"/>
  <c r="CI8" i="9"/>
  <c r="CI7" i="9"/>
  <c r="CI15" i="9"/>
  <c r="CI13" i="9"/>
  <c r="CI12" i="9"/>
  <c r="CI21" i="9"/>
  <c r="CI11" i="9"/>
  <c r="CI20" i="9"/>
  <c r="CJ4" i="9"/>
  <c r="CI3" i="9"/>
  <c r="CH17" i="9"/>
  <c r="CH18" i="9"/>
  <c r="CH22" i="9"/>
  <c r="CH19" i="9"/>
  <c r="CH23" i="9"/>
  <c r="CI33" i="8"/>
  <c r="CI29" i="8"/>
  <c r="CI30" i="8"/>
  <c r="CI27" i="8"/>
  <c r="CI26" i="8"/>
  <c r="CI23" i="8"/>
  <c r="CI25" i="8"/>
  <c r="CI24" i="8"/>
  <c r="CI22" i="8"/>
  <c r="CI21" i="8"/>
  <c r="CI20" i="8"/>
  <c r="CI19" i="8"/>
  <c r="CI34" i="8"/>
  <c r="CI32" i="8"/>
  <c r="CI28" i="8"/>
  <c r="CI35" i="8"/>
  <c r="CI17" i="8"/>
  <c r="CI39" i="8"/>
  <c r="CI18" i="8"/>
  <c r="CI16" i="8"/>
  <c r="CI51" i="8"/>
  <c r="CI13" i="8"/>
  <c r="CI12" i="8"/>
  <c r="CI10" i="8"/>
  <c r="CI8" i="8"/>
  <c r="CI7" i="8"/>
  <c r="CJ4" i="8"/>
  <c r="CI31" i="8"/>
  <c r="CI15" i="8"/>
  <c r="CI38" i="8"/>
  <c r="CI3" i="8"/>
  <c r="CI9" i="8"/>
  <c r="CI11" i="8"/>
  <c r="CI14" i="8"/>
  <c r="CH45" i="8"/>
  <c r="CH36" i="8"/>
  <c r="CH46" i="8"/>
  <c r="CH49" i="8"/>
  <c r="BZ19" i="5"/>
  <c r="CA18" i="5"/>
  <c r="CB4" i="5"/>
  <c r="CA3" i="5"/>
  <c r="BZ20" i="5"/>
  <c r="BZ15" i="5"/>
  <c r="BZ16" i="5"/>
  <c r="CJ3" i="12"/>
  <c r="CI43" i="8"/>
  <c r="CI44" i="8"/>
  <c r="CI37" i="8"/>
  <c r="CH29" i="9"/>
  <c r="CI47" i="8"/>
  <c r="CI40" i="8"/>
  <c r="CI52" i="8"/>
  <c r="CI42" i="8"/>
  <c r="CI41" i="8"/>
  <c r="CJ2" i="12"/>
  <c r="CI23" i="9"/>
  <c r="CJ18" i="14"/>
  <c r="CK13" i="14"/>
  <c r="CK10" i="14"/>
  <c r="CJ21" i="14"/>
  <c r="CJ19" i="14"/>
  <c r="CI22" i="9"/>
  <c r="CI19" i="9"/>
  <c r="CJ22" i="14"/>
  <c r="CK15" i="14"/>
  <c r="CK11" i="14"/>
  <c r="CK9" i="14"/>
  <c r="CK12" i="14"/>
  <c r="CK20" i="14"/>
  <c r="CK14" i="14"/>
  <c r="CK22" i="14"/>
  <c r="CK8" i="14"/>
  <c r="CK3" i="14"/>
  <c r="CK7" i="14"/>
  <c r="CJ16" i="14"/>
  <c r="CJ17" i="14"/>
  <c r="CI26" i="12"/>
  <c r="CI37" i="12"/>
  <c r="CE28" i="14"/>
  <c r="CI28" i="12"/>
  <c r="CJ27" i="12"/>
  <c r="CK4" i="12"/>
  <c r="CI48" i="8"/>
  <c r="CI50" i="8"/>
  <c r="CB7" i="5"/>
  <c r="CB9" i="5"/>
  <c r="CB17" i="5"/>
  <c r="CB10" i="5"/>
  <c r="CB18" i="5"/>
  <c r="CB8" i="5"/>
  <c r="CB12" i="5"/>
  <c r="CB11" i="5"/>
  <c r="CB13" i="5"/>
  <c r="CB14" i="5"/>
  <c r="CJ13" i="9"/>
  <c r="CJ9" i="9"/>
  <c r="CJ14" i="9"/>
  <c r="CJ15" i="9"/>
  <c r="CJ10" i="9"/>
  <c r="CK4" i="9"/>
  <c r="CJ3" i="9"/>
  <c r="CJ16" i="9"/>
  <c r="CJ7" i="9"/>
  <c r="CJ8" i="9"/>
  <c r="CJ12" i="9"/>
  <c r="CJ21" i="9"/>
  <c r="CJ11" i="9"/>
  <c r="CJ20" i="9"/>
  <c r="CI17" i="9"/>
  <c r="CI18" i="9"/>
  <c r="CI49" i="8"/>
  <c r="CJ30" i="8"/>
  <c r="CJ35" i="8"/>
  <c r="CJ31" i="8"/>
  <c r="CJ34" i="8"/>
  <c r="CJ32" i="8"/>
  <c r="CJ28" i="8"/>
  <c r="CJ29" i="8"/>
  <c r="CJ16" i="8"/>
  <c r="CJ51" i="8"/>
  <c r="CJ15" i="8"/>
  <c r="CJ13" i="8"/>
  <c r="CJ14" i="8"/>
  <c r="CJ12" i="8"/>
  <c r="CJ11" i="8"/>
  <c r="CJ10" i="8"/>
  <c r="CJ9" i="8"/>
  <c r="CJ26" i="8"/>
  <c r="CJ25" i="8"/>
  <c r="CJ24" i="8"/>
  <c r="CJ19" i="8"/>
  <c r="CJ17" i="8"/>
  <c r="CJ39" i="8"/>
  <c r="CJ33" i="8"/>
  <c r="CJ22" i="8"/>
  <c r="CJ23" i="8"/>
  <c r="CJ20" i="8"/>
  <c r="CJ8" i="8"/>
  <c r="CJ7" i="8"/>
  <c r="CK4" i="8"/>
  <c r="CJ27" i="8"/>
  <c r="CJ21" i="8"/>
  <c r="CJ18" i="8"/>
  <c r="CJ3" i="8"/>
  <c r="CI45" i="8"/>
  <c r="CI36" i="8"/>
  <c r="CI46" i="8"/>
  <c r="CA20" i="5"/>
  <c r="CA19" i="5"/>
  <c r="CC4" i="5"/>
  <c r="CB3" i="5"/>
  <c r="CA15" i="5"/>
  <c r="CA16" i="5"/>
  <c r="CK3" i="12"/>
  <c r="CJ43" i="8"/>
  <c r="CJ44" i="8"/>
  <c r="CJ19" i="9"/>
  <c r="CJ37" i="8"/>
  <c r="CJ38" i="8"/>
  <c r="CI29" i="9"/>
  <c r="CJ41" i="8"/>
  <c r="CJ40" i="8"/>
  <c r="CJ52" i="8"/>
  <c r="CJ42" i="8"/>
  <c r="CJ47" i="8"/>
  <c r="CK2" i="12"/>
  <c r="CK19" i="14"/>
  <c r="CL13" i="14"/>
  <c r="CL10" i="14"/>
  <c r="CK21" i="14"/>
  <c r="CK18" i="14"/>
  <c r="CK16" i="14"/>
  <c r="CK17" i="14"/>
  <c r="CL15" i="14"/>
  <c r="CL9" i="14"/>
  <c r="CL12" i="14"/>
  <c r="CL20" i="14"/>
  <c r="CL8" i="14"/>
  <c r="CL14" i="14"/>
  <c r="CL11" i="14"/>
  <c r="CL7" i="14"/>
  <c r="CL3" i="14"/>
  <c r="CF28" i="14"/>
  <c r="CJ28" i="12"/>
  <c r="CJ37" i="12"/>
  <c r="CJ26" i="12"/>
  <c r="CK27" i="12"/>
  <c r="CL4" i="12"/>
  <c r="CJ48" i="8"/>
  <c r="CC7" i="5"/>
  <c r="CC9" i="5"/>
  <c r="CC17" i="5"/>
  <c r="CC8" i="5"/>
  <c r="CC10" i="5"/>
  <c r="CC18" i="5"/>
  <c r="CC11" i="5"/>
  <c r="CC13" i="5"/>
  <c r="CC12" i="5"/>
  <c r="CC14" i="5"/>
  <c r="CJ23" i="9"/>
  <c r="CK16" i="9"/>
  <c r="CK12" i="9"/>
  <c r="CK21" i="9"/>
  <c r="CK8" i="9"/>
  <c r="CK15" i="9"/>
  <c r="CK10" i="9"/>
  <c r="CL4" i="9"/>
  <c r="CK3" i="9"/>
  <c r="CK11" i="9"/>
  <c r="CK20" i="9"/>
  <c r="CK7" i="9"/>
  <c r="CK14" i="9"/>
  <c r="CK13" i="9"/>
  <c r="CK9" i="9"/>
  <c r="CJ17" i="9"/>
  <c r="CJ18" i="9"/>
  <c r="CJ22" i="9"/>
  <c r="CJ50" i="8"/>
  <c r="CK34" i="8"/>
  <c r="CK35" i="8"/>
  <c r="CK33" i="8"/>
  <c r="CK32" i="8"/>
  <c r="CK31" i="8"/>
  <c r="CK30" i="8"/>
  <c r="CK29" i="8"/>
  <c r="CK28" i="8"/>
  <c r="CK27" i="8"/>
  <c r="CK26" i="8"/>
  <c r="CK23" i="8"/>
  <c r="CK25" i="8"/>
  <c r="CK18" i="8"/>
  <c r="CK22" i="8"/>
  <c r="CK17" i="8"/>
  <c r="CK39" i="8"/>
  <c r="CK21" i="8"/>
  <c r="CK15" i="8"/>
  <c r="CK14" i="8"/>
  <c r="CK11" i="8"/>
  <c r="CK9" i="8"/>
  <c r="CK3" i="8"/>
  <c r="CK24" i="8"/>
  <c r="CK12" i="8"/>
  <c r="CK19" i="8"/>
  <c r="CK13" i="8"/>
  <c r="CK16" i="8"/>
  <c r="CK51" i="8"/>
  <c r="CK20" i="8"/>
  <c r="CK10" i="8"/>
  <c r="CK8" i="8"/>
  <c r="CK7" i="8"/>
  <c r="CL4" i="8"/>
  <c r="CJ49" i="8"/>
  <c r="CJ45" i="8"/>
  <c r="CJ36" i="8"/>
  <c r="CJ46" i="8"/>
  <c r="CC3" i="5"/>
  <c r="CD4" i="5"/>
  <c r="CB20" i="5"/>
  <c r="CB15" i="5"/>
  <c r="CB16" i="5"/>
  <c r="CB19" i="5"/>
  <c r="CL3" i="12"/>
  <c r="CK43" i="8"/>
  <c r="CK44" i="8"/>
  <c r="CK47" i="8"/>
  <c r="CK42" i="8"/>
  <c r="CK37" i="8"/>
  <c r="CK38" i="8"/>
  <c r="CK40" i="8"/>
  <c r="CK52" i="8"/>
  <c r="CK41" i="8"/>
  <c r="CJ29" i="9"/>
  <c r="CL2" i="12"/>
  <c r="CK37" i="12"/>
  <c r="CM13" i="14"/>
  <c r="CM10" i="14"/>
  <c r="CL19" i="14"/>
  <c r="CL22" i="14"/>
  <c r="CL18" i="14"/>
  <c r="CK22" i="9"/>
  <c r="CL16" i="14"/>
  <c r="CL17" i="14"/>
  <c r="CL21" i="14"/>
  <c r="CM14" i="14"/>
  <c r="CM15" i="14"/>
  <c r="CM12" i="14"/>
  <c r="CM20" i="14"/>
  <c r="CM8" i="14"/>
  <c r="CM11" i="14"/>
  <c r="CM9" i="14"/>
  <c r="CM7" i="14"/>
  <c r="CM3" i="14"/>
  <c r="CK26" i="12"/>
  <c r="CL27" i="12"/>
  <c r="CM4" i="12"/>
  <c r="CL26" i="12"/>
  <c r="CG28" i="14"/>
  <c r="CK28" i="12"/>
  <c r="CD8" i="5"/>
  <c r="CD10" i="5"/>
  <c r="CD18" i="5"/>
  <c r="CD7" i="5"/>
  <c r="CD11" i="5"/>
  <c r="CD13" i="5"/>
  <c r="CD9" i="5"/>
  <c r="CD17" i="5"/>
  <c r="CD14" i="5"/>
  <c r="CD12" i="5"/>
  <c r="CL15" i="9"/>
  <c r="CL11" i="9"/>
  <c r="CL20" i="9"/>
  <c r="CL7" i="9"/>
  <c r="CM4" i="9"/>
  <c r="CL13" i="9"/>
  <c r="CL12" i="9"/>
  <c r="CL21" i="9"/>
  <c r="CL16" i="9"/>
  <c r="CL14" i="9"/>
  <c r="CL10" i="9"/>
  <c r="CL8" i="9"/>
  <c r="CL3" i="9"/>
  <c r="CL9" i="9"/>
  <c r="CK17" i="9"/>
  <c r="CK18" i="9"/>
  <c r="CK19" i="9"/>
  <c r="CK23" i="9"/>
  <c r="CL35" i="8"/>
  <c r="CL31" i="8"/>
  <c r="CL34" i="8"/>
  <c r="CL32" i="8"/>
  <c r="CL30" i="8"/>
  <c r="CL33" i="8"/>
  <c r="CL29" i="8"/>
  <c r="CL27" i="8"/>
  <c r="CL26" i="8"/>
  <c r="CL23" i="8"/>
  <c r="CL25" i="8"/>
  <c r="CL24" i="8"/>
  <c r="CL22" i="8"/>
  <c r="CL21" i="8"/>
  <c r="CL20" i="8"/>
  <c r="CL19" i="8"/>
  <c r="CL18" i="8"/>
  <c r="CL17" i="8"/>
  <c r="CL39" i="8"/>
  <c r="CL15" i="8"/>
  <c r="CL14" i="8"/>
  <c r="CL11" i="8"/>
  <c r="CL9" i="8"/>
  <c r="CL3" i="8"/>
  <c r="CL8" i="8"/>
  <c r="CL7" i="8"/>
  <c r="CM4" i="8"/>
  <c r="CL28" i="8"/>
  <c r="CL13" i="8"/>
  <c r="CL16" i="8"/>
  <c r="CL51" i="8"/>
  <c r="CL10" i="8"/>
  <c r="CL12" i="8"/>
  <c r="CK50" i="8"/>
  <c r="CK48" i="8"/>
  <c r="CK45" i="8"/>
  <c r="CK36" i="8"/>
  <c r="CK46" i="8"/>
  <c r="CK49" i="8"/>
  <c r="CC20" i="5"/>
  <c r="CC19" i="5"/>
  <c r="CC15" i="5"/>
  <c r="CC16" i="5"/>
  <c r="CE4" i="5"/>
  <c r="CD3" i="5"/>
  <c r="CM3" i="12"/>
  <c r="CL43" i="8"/>
  <c r="CL44" i="8"/>
  <c r="CL42" i="8"/>
  <c r="CL38" i="8"/>
  <c r="CL47" i="8"/>
  <c r="CL40" i="8"/>
  <c r="CL52" i="8"/>
  <c r="CL37" i="8"/>
  <c r="CL41" i="8"/>
  <c r="CK29" i="9"/>
  <c r="CM2" i="12"/>
  <c r="CL37" i="12"/>
  <c r="CN13" i="14"/>
  <c r="CN10" i="14"/>
  <c r="CM19" i="14"/>
  <c r="CM18" i="14"/>
  <c r="CM21" i="14"/>
  <c r="CM22" i="14"/>
  <c r="CL19" i="9"/>
  <c r="CN15" i="14"/>
  <c r="CN14" i="14"/>
  <c r="CN11" i="14"/>
  <c r="CN9" i="14"/>
  <c r="CN12" i="14"/>
  <c r="CN3" i="14"/>
  <c r="CN8" i="14"/>
  <c r="CN7" i="14"/>
  <c r="CM16" i="14"/>
  <c r="CM17" i="14"/>
  <c r="CH28" i="14"/>
  <c r="CL28" i="12"/>
  <c r="CM27" i="12"/>
  <c r="CN4" i="12"/>
  <c r="CE8" i="5"/>
  <c r="CE7" i="5"/>
  <c r="CE9" i="5"/>
  <c r="CE17" i="5"/>
  <c r="CE12" i="5"/>
  <c r="CE10" i="5"/>
  <c r="CE18" i="5"/>
  <c r="CE11" i="5"/>
  <c r="CE13" i="5"/>
  <c r="CE14" i="5"/>
  <c r="CM16" i="9"/>
  <c r="CM14" i="9"/>
  <c r="CM10" i="9"/>
  <c r="CM13" i="9"/>
  <c r="CM12" i="9"/>
  <c r="CM21" i="9"/>
  <c r="CM11" i="9"/>
  <c r="CM20" i="9"/>
  <c r="CM9" i="9"/>
  <c r="CM19" i="9"/>
  <c r="CM8" i="9"/>
  <c r="CM7" i="9"/>
  <c r="CM3" i="9"/>
  <c r="CN4" i="9"/>
  <c r="CM15" i="9"/>
  <c r="CL17" i="9"/>
  <c r="CL18" i="9"/>
  <c r="CL22" i="9"/>
  <c r="CL23" i="9"/>
  <c r="CM34" i="8"/>
  <c r="CM32" i="8"/>
  <c r="CM33" i="8"/>
  <c r="CM29" i="8"/>
  <c r="CM27" i="8"/>
  <c r="CM26" i="8"/>
  <c r="CM23" i="8"/>
  <c r="CM25" i="8"/>
  <c r="CM24" i="8"/>
  <c r="CM22" i="8"/>
  <c r="CM21" i="8"/>
  <c r="CM20" i="8"/>
  <c r="CM19" i="8"/>
  <c r="CM35" i="8"/>
  <c r="CM28" i="8"/>
  <c r="CM31" i="8"/>
  <c r="CM30" i="8"/>
  <c r="CM8" i="8"/>
  <c r="CM7" i="8"/>
  <c r="CN4" i="8"/>
  <c r="CM16" i="8"/>
  <c r="CM51" i="8"/>
  <c r="CM13" i="8"/>
  <c r="CM12" i="8"/>
  <c r="CM10" i="8"/>
  <c r="CM9" i="8"/>
  <c r="CM18" i="8"/>
  <c r="CM11" i="8"/>
  <c r="CM17" i="8"/>
  <c r="CM39" i="8"/>
  <c r="CM14" i="8"/>
  <c r="CM3" i="8"/>
  <c r="CM15" i="8"/>
  <c r="CL48" i="8"/>
  <c r="CL50" i="8"/>
  <c r="CL45" i="8"/>
  <c r="CL36" i="8"/>
  <c r="CL46" i="8"/>
  <c r="CL49" i="8"/>
  <c r="CD19" i="5"/>
  <c r="CD20" i="5"/>
  <c r="CE3" i="5"/>
  <c r="CF4" i="5"/>
  <c r="CD15" i="5"/>
  <c r="CD16" i="5"/>
  <c r="CN3" i="12"/>
  <c r="CM43" i="8"/>
  <c r="CM44" i="8"/>
  <c r="CM38" i="8"/>
  <c r="CM37" i="8"/>
  <c r="CM47" i="8"/>
  <c r="CM42" i="8"/>
  <c r="CM40" i="8"/>
  <c r="CM52" i="8"/>
  <c r="CM41" i="8"/>
  <c r="CL29" i="9"/>
  <c r="CN2" i="12"/>
  <c r="CN20" i="14"/>
  <c r="CO13" i="14"/>
  <c r="CO10" i="14"/>
  <c r="CN19" i="14"/>
  <c r="CN21" i="14"/>
  <c r="CM23" i="9"/>
  <c r="CM22" i="9"/>
  <c r="CN16" i="14"/>
  <c r="CN17" i="14"/>
  <c r="CO15" i="14"/>
  <c r="CO14" i="14"/>
  <c r="CO21" i="14"/>
  <c r="CO11" i="14"/>
  <c r="CO9" i="14"/>
  <c r="CO12" i="14"/>
  <c r="CO7" i="14"/>
  <c r="CO3" i="14"/>
  <c r="CO8" i="14"/>
  <c r="CN18" i="14"/>
  <c r="CN22" i="14"/>
  <c r="CI28" i="14"/>
  <c r="CM28" i="12"/>
  <c r="CN27" i="12"/>
  <c r="CO4" i="12"/>
  <c r="CM26" i="12"/>
  <c r="CM37" i="12"/>
  <c r="CF7" i="5"/>
  <c r="CF9" i="5"/>
  <c r="CF17" i="5"/>
  <c r="CF12" i="5"/>
  <c r="CF8" i="5"/>
  <c r="CF10" i="5"/>
  <c r="CF18" i="5"/>
  <c r="CF11" i="5"/>
  <c r="CF14" i="5"/>
  <c r="CF13" i="5"/>
  <c r="CN13" i="9"/>
  <c r="CN9" i="9"/>
  <c r="CN8" i="9"/>
  <c r="CN7" i="9"/>
  <c r="CN16" i="9"/>
  <c r="CN14" i="9"/>
  <c r="CN3" i="9"/>
  <c r="CN10" i="9"/>
  <c r="CN15" i="9"/>
  <c r="CN23" i="9"/>
  <c r="CN12" i="9"/>
  <c r="CN21" i="9"/>
  <c r="CN11" i="9"/>
  <c r="CN20" i="9"/>
  <c r="CO4" i="9"/>
  <c r="CM17" i="9"/>
  <c r="CM18" i="9"/>
  <c r="CM48" i="8"/>
  <c r="CM45" i="8"/>
  <c r="CM36" i="8"/>
  <c r="CM46" i="8"/>
  <c r="CM50" i="8"/>
  <c r="CM49" i="8"/>
  <c r="CN33" i="8"/>
  <c r="CN29" i="8"/>
  <c r="CN30" i="8"/>
  <c r="CN35" i="8"/>
  <c r="CN31" i="8"/>
  <c r="CN28" i="8"/>
  <c r="CN32" i="8"/>
  <c r="CN26" i="8"/>
  <c r="CN25" i="8"/>
  <c r="CN17" i="8"/>
  <c r="CN39" i="8"/>
  <c r="CN16" i="8"/>
  <c r="CN51" i="8"/>
  <c r="CN15" i="8"/>
  <c r="CN13" i="8"/>
  <c r="CN14" i="8"/>
  <c r="CN12" i="8"/>
  <c r="CN11" i="8"/>
  <c r="CN10" i="8"/>
  <c r="CN9" i="8"/>
  <c r="CN21" i="8"/>
  <c r="CN20" i="8"/>
  <c r="CN18" i="8"/>
  <c r="CN27" i="8"/>
  <c r="CN23" i="8"/>
  <c r="CN34" i="8"/>
  <c r="CN22" i="8"/>
  <c r="CN19" i="8"/>
  <c r="CN3" i="8"/>
  <c r="CN8" i="8"/>
  <c r="CN7" i="8"/>
  <c r="CO4" i="8"/>
  <c r="CN24" i="8"/>
  <c r="CE20" i="5"/>
  <c r="CE15" i="5"/>
  <c r="CE16" i="5"/>
  <c r="CG4" i="5"/>
  <c r="CF3" i="5"/>
  <c r="CE19" i="5"/>
  <c r="CO3" i="12"/>
  <c r="CN43" i="8"/>
  <c r="CN44" i="8"/>
  <c r="CN37" i="8"/>
  <c r="CN41" i="8"/>
  <c r="CN38" i="8"/>
  <c r="CN42" i="8"/>
  <c r="CN40" i="8"/>
  <c r="CN52" i="8"/>
  <c r="CN47" i="8"/>
  <c r="CM29" i="9"/>
  <c r="CO2" i="12"/>
  <c r="CN37" i="12"/>
  <c r="CO20" i="14"/>
  <c r="CO19" i="14"/>
  <c r="CP13" i="14"/>
  <c r="CP10" i="14"/>
  <c r="CO18" i="14"/>
  <c r="CO22" i="14"/>
  <c r="CP15" i="14"/>
  <c r="CP9" i="14"/>
  <c r="CP12" i="14"/>
  <c r="CP8" i="14"/>
  <c r="CP14" i="14"/>
  <c r="CP11" i="14"/>
  <c r="CP7" i="14"/>
  <c r="CP3" i="14"/>
  <c r="CO16" i="14"/>
  <c r="CO17" i="14"/>
  <c r="CO27" i="12"/>
  <c r="CP4" i="12"/>
  <c r="CJ28" i="14"/>
  <c r="CN28" i="12"/>
  <c r="CN26" i="12"/>
  <c r="CN48" i="8"/>
  <c r="CG7" i="5"/>
  <c r="CG9" i="5"/>
  <c r="CG17" i="5"/>
  <c r="CG8" i="5"/>
  <c r="CG10" i="5"/>
  <c r="CG18" i="5"/>
  <c r="CG11" i="5"/>
  <c r="CG13" i="5"/>
  <c r="CG14" i="5"/>
  <c r="CG12" i="5"/>
  <c r="CO12" i="9"/>
  <c r="CO21" i="9"/>
  <c r="CO8" i="9"/>
  <c r="CO16" i="9"/>
  <c r="CO14" i="9"/>
  <c r="CO9" i="9"/>
  <c r="CO3" i="9"/>
  <c r="CO15" i="9"/>
  <c r="CO10" i="9"/>
  <c r="CP4" i="9"/>
  <c r="CO11" i="9"/>
  <c r="CO20" i="9"/>
  <c r="CO13" i="9"/>
  <c r="CO7" i="9"/>
  <c r="CN17" i="9"/>
  <c r="CN18" i="9"/>
  <c r="CN19" i="9"/>
  <c r="CN22" i="9"/>
  <c r="CO34" i="8"/>
  <c r="CO35" i="8"/>
  <c r="CO33" i="8"/>
  <c r="CO32" i="8"/>
  <c r="CO31" i="8"/>
  <c r="CO30" i="8"/>
  <c r="CO29" i="8"/>
  <c r="CO28" i="8"/>
  <c r="CO24" i="8"/>
  <c r="CO22" i="8"/>
  <c r="CO21" i="8"/>
  <c r="CO20" i="8"/>
  <c r="CO19" i="8"/>
  <c r="CO18" i="8"/>
  <c r="CO16" i="8"/>
  <c r="CO51" i="8"/>
  <c r="CO13" i="8"/>
  <c r="CO12" i="8"/>
  <c r="CO10" i="8"/>
  <c r="CO3" i="8"/>
  <c r="CO27" i="8"/>
  <c r="CO23" i="8"/>
  <c r="CO26" i="8"/>
  <c r="CO11" i="8"/>
  <c r="CO17" i="8"/>
  <c r="CO39" i="8"/>
  <c r="CO14" i="8"/>
  <c r="CO8" i="8"/>
  <c r="CO7" i="8"/>
  <c r="CP4" i="8"/>
  <c r="CO15" i="8"/>
  <c r="CO25" i="8"/>
  <c r="CO9" i="8"/>
  <c r="CN49" i="8"/>
  <c r="CN45" i="8"/>
  <c r="CN36" i="8"/>
  <c r="CN46" i="8"/>
  <c r="CN50" i="8"/>
  <c r="CF19" i="5"/>
  <c r="CF15" i="5"/>
  <c r="CF16" i="5"/>
  <c r="CG3" i="5"/>
  <c r="CH4" i="5"/>
  <c r="CF20" i="5"/>
  <c r="CO23" i="9"/>
  <c r="CP3" i="12"/>
  <c r="CO38" i="8"/>
  <c r="CO43" i="8"/>
  <c r="CO44" i="8"/>
  <c r="CN29" i="9"/>
  <c r="CO42" i="8"/>
  <c r="CO47" i="8"/>
  <c r="CO40" i="8"/>
  <c r="CO52" i="8"/>
  <c r="CO37" i="8"/>
  <c r="CO41" i="8"/>
  <c r="CP2" i="12"/>
  <c r="CP20" i="14"/>
  <c r="CQ13" i="14"/>
  <c r="CQ10" i="14"/>
  <c r="CP19" i="14"/>
  <c r="CP22" i="14"/>
  <c r="CP18" i="14"/>
  <c r="CP21" i="14"/>
  <c r="CQ14" i="14"/>
  <c r="CQ15" i="14"/>
  <c r="CQ12" i="14"/>
  <c r="CQ20" i="14"/>
  <c r="CQ8" i="14"/>
  <c r="CQ11" i="14"/>
  <c r="CQ9" i="14"/>
  <c r="CQ7" i="14"/>
  <c r="CP16" i="14"/>
  <c r="CP17" i="14"/>
  <c r="CO26" i="12"/>
  <c r="CK28" i="14"/>
  <c r="CO28" i="12"/>
  <c r="CP27" i="12"/>
  <c r="CQ4" i="12"/>
  <c r="CP26" i="12"/>
  <c r="CO37" i="12"/>
  <c r="CH8" i="5"/>
  <c r="CH10" i="5"/>
  <c r="CH9" i="5"/>
  <c r="CH17" i="5"/>
  <c r="CH7" i="5"/>
  <c r="CH11" i="5"/>
  <c r="CH13" i="5"/>
  <c r="CH12" i="5"/>
  <c r="CH14" i="5"/>
  <c r="CO17" i="9"/>
  <c r="CO18" i="9"/>
  <c r="CO22" i="9"/>
  <c r="CP16" i="9"/>
  <c r="CP15" i="9"/>
  <c r="CP11" i="9"/>
  <c r="CP20" i="9"/>
  <c r="CP7" i="9"/>
  <c r="CQ4" i="9"/>
  <c r="CP10" i="9"/>
  <c r="CP8" i="9"/>
  <c r="CP13" i="9"/>
  <c r="CP12" i="9"/>
  <c r="CP21" i="9"/>
  <c r="CP9" i="9"/>
  <c r="CP14" i="9"/>
  <c r="CP3" i="9"/>
  <c r="CO19" i="9"/>
  <c r="CO45" i="8"/>
  <c r="CO36" i="8"/>
  <c r="CO46" i="8"/>
  <c r="CO49" i="8"/>
  <c r="CO48" i="8"/>
  <c r="CP30" i="8"/>
  <c r="CP35" i="8"/>
  <c r="CP31" i="8"/>
  <c r="CP33" i="8"/>
  <c r="CP29" i="8"/>
  <c r="CP28" i="8"/>
  <c r="CP27" i="8"/>
  <c r="CP26" i="8"/>
  <c r="CP23" i="8"/>
  <c r="CP25" i="8"/>
  <c r="CP24" i="8"/>
  <c r="CP22" i="8"/>
  <c r="CP21" i="8"/>
  <c r="CP20" i="8"/>
  <c r="CP19" i="8"/>
  <c r="CP18" i="8"/>
  <c r="CP17" i="8"/>
  <c r="CP39" i="8"/>
  <c r="CP34" i="8"/>
  <c r="CP3" i="8"/>
  <c r="CP15" i="8"/>
  <c r="CP14" i="8"/>
  <c r="CP11" i="8"/>
  <c r="CP9" i="8"/>
  <c r="CP8" i="8"/>
  <c r="CP7" i="8"/>
  <c r="CQ4" i="8"/>
  <c r="CP32" i="8"/>
  <c r="CP16" i="8"/>
  <c r="CP51" i="8"/>
  <c r="CP10" i="8"/>
  <c r="CP12" i="8"/>
  <c r="CP13" i="8"/>
  <c r="CO50" i="8"/>
  <c r="CG20" i="5"/>
  <c r="CG19" i="5"/>
  <c r="CG15" i="5"/>
  <c r="CG16" i="5"/>
  <c r="CH18" i="5"/>
  <c r="CI4" i="5"/>
  <c r="CH3" i="5"/>
  <c r="CQ3" i="12"/>
  <c r="CP19" i="9"/>
  <c r="CP43" i="8"/>
  <c r="CP44" i="8"/>
  <c r="CP47" i="8"/>
  <c r="CP41" i="8"/>
  <c r="CP42" i="8"/>
  <c r="CP37" i="8"/>
  <c r="CP38" i="8"/>
  <c r="CP40" i="8"/>
  <c r="CP52" i="8"/>
  <c r="CO29" i="9"/>
  <c r="CQ2" i="12"/>
  <c r="CQ21" i="14"/>
  <c r="CQ19" i="14"/>
  <c r="CQ22" i="14"/>
  <c r="CQ18" i="14"/>
  <c r="CP22" i="9"/>
  <c r="CQ16" i="14"/>
  <c r="CQ17" i="14"/>
  <c r="CQ27" i="12"/>
  <c r="CR4" i="12"/>
  <c r="CL28" i="14"/>
  <c r="CP28" i="12"/>
  <c r="CP37" i="12"/>
  <c r="CP48" i="8"/>
  <c r="CI8" i="5"/>
  <c r="CI7" i="5"/>
  <c r="CI9" i="5"/>
  <c r="CI17" i="5"/>
  <c r="CI12" i="5"/>
  <c r="CI11" i="5"/>
  <c r="CI10" i="5"/>
  <c r="CI13" i="5"/>
  <c r="CI14" i="5"/>
  <c r="CQ16" i="9"/>
  <c r="CQ14" i="9"/>
  <c r="CQ10" i="9"/>
  <c r="CQ15" i="9"/>
  <c r="CR4" i="9"/>
  <c r="CQ13" i="9"/>
  <c r="CQ22" i="9"/>
  <c r="CQ12" i="9"/>
  <c r="CQ21" i="9"/>
  <c r="CQ11" i="9"/>
  <c r="CQ20" i="9"/>
  <c r="CQ9" i="9"/>
  <c r="CQ7" i="9"/>
  <c r="CQ3" i="9"/>
  <c r="CQ8" i="9"/>
  <c r="CP17" i="9"/>
  <c r="CP18" i="9"/>
  <c r="CP23" i="9"/>
  <c r="CQ35" i="8"/>
  <c r="CQ31" i="8"/>
  <c r="CQ34" i="8"/>
  <c r="CQ32" i="8"/>
  <c r="CQ27" i="8"/>
  <c r="CQ26" i="8"/>
  <c r="CQ23" i="8"/>
  <c r="CQ25" i="8"/>
  <c r="CQ24" i="8"/>
  <c r="CQ22" i="8"/>
  <c r="CQ21" i="8"/>
  <c r="CQ20" i="8"/>
  <c r="CQ19" i="8"/>
  <c r="CQ33" i="8"/>
  <c r="CQ18" i="8"/>
  <c r="CQ28" i="8"/>
  <c r="CQ15" i="8"/>
  <c r="CQ14" i="8"/>
  <c r="CQ11" i="8"/>
  <c r="CQ9" i="8"/>
  <c r="CQ8" i="8"/>
  <c r="CQ7" i="8"/>
  <c r="CR4" i="8"/>
  <c r="CQ17" i="8"/>
  <c r="CQ39" i="8"/>
  <c r="CQ29" i="8"/>
  <c r="CQ10" i="8"/>
  <c r="CQ3" i="8"/>
  <c r="CQ30" i="8"/>
  <c r="CQ12" i="8"/>
  <c r="CQ13" i="8"/>
  <c r="CQ16" i="8"/>
  <c r="CQ51" i="8"/>
  <c r="CP50" i="8"/>
  <c r="CP45" i="8"/>
  <c r="CP36" i="8"/>
  <c r="CP46" i="8"/>
  <c r="CP49" i="8"/>
  <c r="CH19" i="5"/>
  <c r="CH20" i="5"/>
  <c r="CI18" i="5"/>
  <c r="CJ4" i="5"/>
  <c r="CI3" i="5"/>
  <c r="CH15" i="5"/>
  <c r="CH16" i="5"/>
  <c r="CR3" i="12"/>
  <c r="CQ43" i="8"/>
  <c r="CQ44" i="8"/>
  <c r="CQ47" i="8"/>
  <c r="CQ42" i="8"/>
  <c r="CQ37" i="8"/>
  <c r="CQ38" i="8"/>
  <c r="CP29" i="9"/>
  <c r="CQ41" i="8"/>
  <c r="CQ40" i="8"/>
  <c r="CQ52" i="8"/>
  <c r="CR2" i="12"/>
  <c r="CQ23" i="9"/>
  <c r="CQ26" i="12"/>
  <c r="CM28" i="14"/>
  <c r="CQ28" i="12"/>
  <c r="CR27" i="12"/>
  <c r="CS4" i="12"/>
  <c r="CQ37" i="12"/>
  <c r="CQ48" i="8"/>
  <c r="CJ7" i="5"/>
  <c r="CJ9" i="5"/>
  <c r="CJ17" i="5"/>
  <c r="CJ10" i="5"/>
  <c r="CJ18" i="5"/>
  <c r="CJ12" i="5"/>
  <c r="CJ8" i="5"/>
  <c r="CJ11" i="5"/>
  <c r="CJ13" i="5"/>
  <c r="CJ14" i="5"/>
  <c r="CQ17" i="9"/>
  <c r="CQ18" i="9"/>
  <c r="CQ19" i="9"/>
  <c r="CR13" i="9"/>
  <c r="CR9" i="9"/>
  <c r="CR12" i="9"/>
  <c r="CR21" i="9"/>
  <c r="CR11" i="9"/>
  <c r="CR20" i="9"/>
  <c r="CR8" i="9"/>
  <c r="CR7" i="9"/>
  <c r="CR3" i="9"/>
  <c r="CR15" i="9"/>
  <c r="CS4" i="9"/>
  <c r="CR14" i="9"/>
  <c r="CR10" i="9"/>
  <c r="CR16" i="9"/>
  <c r="CQ45" i="8"/>
  <c r="CQ36" i="8"/>
  <c r="CQ46" i="8"/>
  <c r="CQ49" i="8"/>
  <c r="CR34" i="8"/>
  <c r="CR32" i="8"/>
  <c r="CR33" i="8"/>
  <c r="CR29" i="8"/>
  <c r="CR35" i="8"/>
  <c r="CR31" i="8"/>
  <c r="CR30" i="8"/>
  <c r="CR27" i="8"/>
  <c r="CR23" i="8"/>
  <c r="CR16" i="8"/>
  <c r="CR51" i="8"/>
  <c r="CR15" i="8"/>
  <c r="CR13" i="8"/>
  <c r="CR14" i="8"/>
  <c r="CR12" i="8"/>
  <c r="CR11" i="8"/>
  <c r="CR10" i="8"/>
  <c r="CR9" i="8"/>
  <c r="CR20" i="8"/>
  <c r="CR17" i="8"/>
  <c r="CR39" i="8"/>
  <c r="CR19" i="8"/>
  <c r="CR26" i="8"/>
  <c r="CR24" i="8"/>
  <c r="CR18" i="8"/>
  <c r="CR8" i="8"/>
  <c r="CR7" i="8"/>
  <c r="CS4" i="8"/>
  <c r="CR21" i="8"/>
  <c r="CR25" i="8"/>
  <c r="CR28" i="8"/>
  <c r="CR22" i="8"/>
  <c r="CR3" i="8"/>
  <c r="CQ50" i="8"/>
  <c r="CI20" i="5"/>
  <c r="CI19" i="5"/>
  <c r="CK4" i="5"/>
  <c r="CJ3" i="5"/>
  <c r="CI15" i="5"/>
  <c r="CI16" i="5"/>
  <c r="CS3" i="12"/>
  <c r="CR43" i="8"/>
  <c r="CR44" i="8"/>
  <c r="CR38" i="8"/>
  <c r="CR42" i="8"/>
  <c r="CR37" i="8"/>
  <c r="CQ29" i="9"/>
  <c r="CR41" i="8"/>
  <c r="CR47" i="8"/>
  <c r="CR40" i="8"/>
  <c r="CR52" i="8"/>
  <c r="CS2" i="12"/>
  <c r="CR22" i="9"/>
  <c r="CR26" i="12"/>
  <c r="CR37" i="12"/>
  <c r="CS27" i="12"/>
  <c r="CT4" i="12"/>
  <c r="CN28" i="14"/>
  <c r="CR28" i="12"/>
  <c r="CK7" i="5"/>
  <c r="CK9" i="5"/>
  <c r="CK17" i="5"/>
  <c r="CK8" i="5"/>
  <c r="CK11" i="5"/>
  <c r="CK13" i="5"/>
  <c r="CK10" i="5"/>
  <c r="CK18" i="5"/>
  <c r="CK12" i="5"/>
  <c r="CK14" i="5"/>
  <c r="CS12" i="9"/>
  <c r="CS21" i="9"/>
  <c r="CS8" i="9"/>
  <c r="CS13" i="9"/>
  <c r="CS7" i="9"/>
  <c r="CS3" i="9"/>
  <c r="CS14" i="9"/>
  <c r="CS9" i="9"/>
  <c r="CS16" i="9"/>
  <c r="CS15" i="9"/>
  <c r="CS11" i="9"/>
  <c r="CS20" i="9"/>
  <c r="CT4" i="9"/>
  <c r="CS10" i="9"/>
  <c r="CR23" i="9"/>
  <c r="CR17" i="9"/>
  <c r="CR18" i="9"/>
  <c r="CR19" i="9"/>
  <c r="CS34" i="8"/>
  <c r="CS35" i="8"/>
  <c r="CS33" i="8"/>
  <c r="CS32" i="8"/>
  <c r="CS31" i="8"/>
  <c r="CS30" i="8"/>
  <c r="CS29" i="8"/>
  <c r="CS28" i="8"/>
  <c r="CS27" i="8"/>
  <c r="CS26" i="8"/>
  <c r="CS23" i="8"/>
  <c r="CS25" i="8"/>
  <c r="CS17" i="8"/>
  <c r="CS39" i="8"/>
  <c r="CS24" i="8"/>
  <c r="CS19" i="8"/>
  <c r="CS16" i="8"/>
  <c r="CS51" i="8"/>
  <c r="CS13" i="8"/>
  <c r="CS12" i="8"/>
  <c r="CS10" i="8"/>
  <c r="CS3" i="8"/>
  <c r="CS22" i="8"/>
  <c r="CS21" i="8"/>
  <c r="CS14" i="8"/>
  <c r="CS15" i="8"/>
  <c r="CS38" i="8"/>
  <c r="CS20" i="8"/>
  <c r="CS9" i="8"/>
  <c r="CS18" i="8"/>
  <c r="CS11" i="8"/>
  <c r="CS8" i="8"/>
  <c r="CS7" i="8"/>
  <c r="CT4" i="8"/>
  <c r="CR50" i="8"/>
  <c r="CR48" i="8"/>
  <c r="CR45" i="8"/>
  <c r="CR36" i="8"/>
  <c r="CR46" i="8"/>
  <c r="CR49" i="8"/>
  <c r="CJ20" i="5"/>
  <c r="CJ19" i="5"/>
  <c r="CL4" i="5"/>
  <c r="CK3" i="5"/>
  <c r="CJ15" i="5"/>
  <c r="CJ16" i="5"/>
  <c r="CT3" i="12"/>
  <c r="CS43" i="8"/>
  <c r="CS44" i="8"/>
  <c r="CS40" i="8"/>
  <c r="CS52" i="8"/>
  <c r="CS37" i="8"/>
  <c r="CS47" i="8"/>
  <c r="CS41" i="8"/>
  <c r="CS42" i="8"/>
  <c r="CR29" i="9"/>
  <c r="CT2" i="12"/>
  <c r="CS37" i="12"/>
  <c r="CS22" i="9"/>
  <c r="CT27" i="12"/>
  <c r="CU4" i="12"/>
  <c r="CS26" i="12"/>
  <c r="CO28" i="14"/>
  <c r="CS28" i="12"/>
  <c r="CS48" i="8"/>
  <c r="CL8" i="5"/>
  <c r="CL10" i="5"/>
  <c r="CL18" i="5"/>
  <c r="CL9" i="5"/>
  <c r="CL17" i="5"/>
  <c r="CL11" i="5"/>
  <c r="CL13" i="5"/>
  <c r="CL7" i="5"/>
  <c r="CL14" i="5"/>
  <c r="CL12" i="5"/>
  <c r="CS17" i="9"/>
  <c r="CS18" i="9"/>
  <c r="CT15" i="9"/>
  <c r="CT11" i="9"/>
  <c r="CT20" i="9"/>
  <c r="CT7" i="9"/>
  <c r="CU4" i="9"/>
  <c r="CT14" i="9"/>
  <c r="CT9" i="9"/>
  <c r="CT8" i="9"/>
  <c r="CT16" i="9"/>
  <c r="CT10" i="9"/>
  <c r="CT13" i="9"/>
  <c r="CT12" i="9"/>
  <c r="CT21" i="9"/>
  <c r="CT3" i="9"/>
  <c r="CS19" i="9"/>
  <c r="CS23" i="9"/>
  <c r="CS45" i="8"/>
  <c r="CS36" i="8"/>
  <c r="CS46" i="8"/>
  <c r="CS50" i="8"/>
  <c r="CT33" i="8"/>
  <c r="CT29" i="8"/>
  <c r="CT30" i="8"/>
  <c r="CT34" i="8"/>
  <c r="CT32" i="8"/>
  <c r="CT28" i="8"/>
  <c r="CT27" i="8"/>
  <c r="CT26" i="8"/>
  <c r="CT23" i="8"/>
  <c r="CT25" i="8"/>
  <c r="CT24" i="8"/>
  <c r="CT22" i="8"/>
  <c r="CT21" i="8"/>
  <c r="CT20" i="8"/>
  <c r="CT19" i="8"/>
  <c r="CT18" i="8"/>
  <c r="CT17" i="8"/>
  <c r="CT39" i="8"/>
  <c r="CT31" i="8"/>
  <c r="CT16" i="8"/>
  <c r="CT51" i="8"/>
  <c r="CT13" i="8"/>
  <c r="CT12" i="8"/>
  <c r="CT44" i="8"/>
  <c r="CT10" i="8"/>
  <c r="CT3" i="8"/>
  <c r="CT8" i="8"/>
  <c r="CT7" i="8"/>
  <c r="CU4" i="8"/>
  <c r="CT15" i="8"/>
  <c r="CT38" i="8"/>
  <c r="CT9" i="8"/>
  <c r="CT35" i="8"/>
  <c r="CT11" i="8"/>
  <c r="CT14" i="8"/>
  <c r="CS49" i="8"/>
  <c r="CK19" i="5"/>
  <c r="CK20" i="5"/>
  <c r="CK15" i="5"/>
  <c r="CK16" i="5"/>
  <c r="CM4" i="5"/>
  <c r="CL3" i="5"/>
  <c r="CU3" i="12"/>
  <c r="CT22" i="9"/>
  <c r="CT42" i="8"/>
  <c r="CS29" i="9"/>
  <c r="CT40" i="8"/>
  <c r="CT52" i="8"/>
  <c r="CT37" i="8"/>
  <c r="CT41" i="8"/>
  <c r="CT48" i="8"/>
  <c r="CT43" i="8"/>
  <c r="CT47" i="8"/>
  <c r="CU2" i="12"/>
  <c r="CT23" i="9"/>
  <c r="CT19" i="9"/>
  <c r="CT26" i="12"/>
  <c r="CV4" i="12"/>
  <c r="CU27" i="12"/>
  <c r="CP28" i="14"/>
  <c r="CT28" i="12"/>
  <c r="CT37" i="12"/>
  <c r="CM8" i="5"/>
  <c r="CM7" i="5"/>
  <c r="CM9" i="5"/>
  <c r="CM17" i="5"/>
  <c r="CM12" i="5"/>
  <c r="CM10" i="5"/>
  <c r="CM18" i="5"/>
  <c r="CM11" i="5"/>
  <c r="CM13" i="5"/>
  <c r="CM14" i="5"/>
  <c r="CU16" i="9"/>
  <c r="CU14" i="9"/>
  <c r="CU10" i="9"/>
  <c r="CU15" i="9"/>
  <c r="CV4" i="9"/>
  <c r="CU3" i="9"/>
  <c r="CU7" i="9"/>
  <c r="CU8" i="9"/>
  <c r="CU13" i="9"/>
  <c r="CU12" i="9"/>
  <c r="CU21" i="9"/>
  <c r="CU11" i="9"/>
  <c r="CU20" i="9"/>
  <c r="CU9" i="9"/>
  <c r="CT17" i="9"/>
  <c r="CT18" i="9"/>
  <c r="CU30" i="8"/>
  <c r="CU35" i="8"/>
  <c r="CU31" i="8"/>
  <c r="CU34" i="8"/>
  <c r="CU32" i="8"/>
  <c r="CU28" i="8"/>
  <c r="CU27" i="8"/>
  <c r="CU26" i="8"/>
  <c r="CU23" i="8"/>
  <c r="CU25" i="8"/>
  <c r="CU24" i="8"/>
  <c r="CU22" i="8"/>
  <c r="CU21" i="8"/>
  <c r="CU20" i="8"/>
  <c r="CU19" i="8"/>
  <c r="CU33" i="8"/>
  <c r="CU29" i="8"/>
  <c r="CU8" i="8"/>
  <c r="CU7" i="8"/>
  <c r="CV4" i="8"/>
  <c r="CU18" i="8"/>
  <c r="CU15" i="8"/>
  <c r="CU14" i="8"/>
  <c r="CU11" i="8"/>
  <c r="CU9" i="8"/>
  <c r="CU17" i="8"/>
  <c r="CU39" i="8"/>
  <c r="CU12" i="8"/>
  <c r="CU13" i="8"/>
  <c r="CU16" i="8"/>
  <c r="CU51" i="8"/>
  <c r="CU3" i="8"/>
  <c r="CU10" i="8"/>
  <c r="CT50" i="8"/>
  <c r="CT45" i="8"/>
  <c r="CT36" i="8"/>
  <c r="CT46" i="8"/>
  <c r="CT49" i="8"/>
  <c r="CL19" i="5"/>
  <c r="CL20" i="5"/>
  <c r="CM3" i="5"/>
  <c r="CN4" i="5"/>
  <c r="CL15" i="5"/>
  <c r="CL16" i="5"/>
  <c r="CU43" i="8"/>
  <c r="CU44" i="8"/>
  <c r="CU47" i="8"/>
  <c r="CU37" i="8"/>
  <c r="CU38" i="8"/>
  <c r="CU41" i="8"/>
  <c r="CT29" i="9"/>
  <c r="CU40" i="8"/>
  <c r="CU52" i="8"/>
  <c r="CU42" i="8"/>
  <c r="CV3" i="12"/>
  <c r="CV2" i="12"/>
  <c r="CU19" i="9"/>
  <c r="CU23" i="9"/>
  <c r="CQ28" i="14"/>
  <c r="CU28" i="12"/>
  <c r="CV27" i="12"/>
  <c r="CW4" i="12"/>
  <c r="CU26" i="12"/>
  <c r="CU37" i="12"/>
  <c r="CU48" i="8"/>
  <c r="CN7" i="5"/>
  <c r="CN9" i="5"/>
  <c r="CN17" i="5"/>
  <c r="CN8" i="5"/>
  <c r="CN12" i="5"/>
  <c r="CN10" i="5"/>
  <c r="CN18" i="5"/>
  <c r="CN11" i="5"/>
  <c r="CN14" i="5"/>
  <c r="CN13" i="5"/>
  <c r="CU17" i="9"/>
  <c r="CU18" i="9"/>
  <c r="CU22" i="9"/>
  <c r="CV16" i="9"/>
  <c r="CV13" i="9"/>
  <c r="CV9" i="9"/>
  <c r="CV15" i="9"/>
  <c r="CV10" i="9"/>
  <c r="CW4" i="9"/>
  <c r="CV12" i="9"/>
  <c r="CV21" i="9"/>
  <c r="CV11" i="9"/>
  <c r="CV20" i="9"/>
  <c r="CV3" i="9"/>
  <c r="CV7" i="9"/>
  <c r="CV14" i="9"/>
  <c r="CV8" i="9"/>
  <c r="CU49" i="8"/>
  <c r="CU45" i="8"/>
  <c r="CU36" i="8"/>
  <c r="CU46" i="8"/>
  <c r="CU50" i="8"/>
  <c r="CV35" i="8"/>
  <c r="CV31" i="8"/>
  <c r="CV34" i="8"/>
  <c r="CV32" i="8"/>
  <c r="CV30" i="8"/>
  <c r="CV33" i="8"/>
  <c r="CV29" i="8"/>
  <c r="CV28" i="8"/>
  <c r="CV18" i="8"/>
  <c r="CV16" i="8"/>
  <c r="CV51" i="8"/>
  <c r="CV15" i="8"/>
  <c r="CV13" i="8"/>
  <c r="CV14" i="8"/>
  <c r="CV12" i="8"/>
  <c r="CV11" i="8"/>
  <c r="CV10" i="8"/>
  <c r="CV9" i="8"/>
  <c r="CV27" i="8"/>
  <c r="CV23" i="8"/>
  <c r="CV22" i="8"/>
  <c r="CV21" i="8"/>
  <c r="CV26" i="8"/>
  <c r="CV25" i="8"/>
  <c r="CV20" i="8"/>
  <c r="CV3" i="8"/>
  <c r="CV24" i="8"/>
  <c r="CV8" i="8"/>
  <c r="CV7" i="8"/>
  <c r="CW4" i="8"/>
  <c r="CV19" i="8"/>
  <c r="CV17" i="8"/>
  <c r="CV39" i="8"/>
  <c r="CM20" i="5"/>
  <c r="CM19" i="5"/>
  <c r="CO4" i="5"/>
  <c r="CN3" i="5"/>
  <c r="CM15" i="5"/>
  <c r="CM16" i="5"/>
  <c r="CV43" i="8"/>
  <c r="CV44" i="8"/>
  <c r="CV42" i="8"/>
  <c r="CV47" i="8"/>
  <c r="CV38" i="8"/>
  <c r="CV41" i="8"/>
  <c r="CV37" i="8"/>
  <c r="CV40" i="8"/>
  <c r="CV52" i="8"/>
  <c r="CU29" i="9"/>
  <c r="CW3" i="12"/>
  <c r="CW2" i="12"/>
  <c r="CW27" i="12"/>
  <c r="CX4" i="12"/>
  <c r="CV28" i="12"/>
  <c r="CV37" i="12"/>
  <c r="CV26" i="12"/>
  <c r="CN20" i="5"/>
  <c r="CV50" i="8"/>
  <c r="CO7" i="5"/>
  <c r="CO9" i="5"/>
  <c r="CO17" i="5"/>
  <c r="CO8" i="5"/>
  <c r="CO10" i="5"/>
  <c r="CO18" i="5"/>
  <c r="CO11" i="5"/>
  <c r="CO14" i="5"/>
  <c r="CO12" i="5"/>
  <c r="CO13" i="5"/>
  <c r="CV23" i="9"/>
  <c r="CV19" i="9"/>
  <c r="CV17" i="9"/>
  <c r="CV18" i="9"/>
  <c r="CW12" i="9"/>
  <c r="CW21" i="9"/>
  <c r="CW8" i="9"/>
  <c r="CW16" i="9"/>
  <c r="CW11" i="9"/>
  <c r="CW20" i="9"/>
  <c r="CW3" i="9"/>
  <c r="CW13" i="9"/>
  <c r="CW7" i="9"/>
  <c r="CW14" i="9"/>
  <c r="CW10" i="9"/>
  <c r="CW9" i="9"/>
  <c r="CX4" i="9"/>
  <c r="CW15" i="9"/>
  <c r="CV22" i="9"/>
  <c r="CV48" i="8"/>
  <c r="CV45" i="8"/>
  <c r="CV36" i="8"/>
  <c r="CV46" i="8"/>
  <c r="CW34" i="8"/>
  <c r="CW35" i="8"/>
  <c r="CW33" i="8"/>
  <c r="CW32" i="8"/>
  <c r="CW31" i="8"/>
  <c r="CW30" i="8"/>
  <c r="CW29" i="8"/>
  <c r="CW28" i="8"/>
  <c r="CW26" i="8"/>
  <c r="CW25" i="8"/>
  <c r="CW24" i="8"/>
  <c r="CW22" i="8"/>
  <c r="CW21" i="8"/>
  <c r="CW20" i="8"/>
  <c r="CW19" i="8"/>
  <c r="CW18" i="8"/>
  <c r="CW15" i="8"/>
  <c r="CW14" i="8"/>
  <c r="CW11" i="8"/>
  <c r="CW9" i="8"/>
  <c r="CW17" i="8"/>
  <c r="CW39" i="8"/>
  <c r="CW3" i="8"/>
  <c r="CW13" i="8"/>
  <c r="CW27" i="8"/>
  <c r="CW16" i="8"/>
  <c r="CW51" i="8"/>
  <c r="CW8" i="8"/>
  <c r="CW7" i="8"/>
  <c r="CX4" i="8"/>
  <c r="CW10" i="8"/>
  <c r="CW23" i="8"/>
  <c r="CW12" i="8"/>
  <c r="CV49" i="8"/>
  <c r="CN19" i="5"/>
  <c r="CN15" i="5"/>
  <c r="CN16" i="5"/>
  <c r="CO3" i="5"/>
  <c r="CP4" i="5"/>
  <c r="CW43" i="8"/>
  <c r="CW44" i="8"/>
  <c r="CW37" i="8"/>
  <c r="CW47" i="8"/>
  <c r="CV29" i="9"/>
  <c r="CW38" i="8"/>
  <c r="CW40" i="8"/>
  <c r="CW52" i="8"/>
  <c r="CW42" i="8"/>
  <c r="CW41" i="8"/>
  <c r="CW23" i="9"/>
  <c r="CX3" i="12"/>
  <c r="CX2" i="12"/>
  <c r="CW19" i="9"/>
  <c r="CW26" i="12"/>
  <c r="CW28" i="12"/>
  <c r="CX27" i="12"/>
  <c r="CY4" i="12"/>
  <c r="CW37" i="12"/>
  <c r="CP8" i="5"/>
  <c r="CP10" i="5"/>
  <c r="CP18" i="5"/>
  <c r="CP11" i="5"/>
  <c r="CP9" i="5"/>
  <c r="CP17" i="5"/>
  <c r="CP7" i="5"/>
  <c r="CP12" i="5"/>
  <c r="CP13" i="5"/>
  <c r="CP14" i="5"/>
  <c r="CX15" i="9"/>
  <c r="CX11" i="9"/>
  <c r="CX20" i="9"/>
  <c r="CX7" i="9"/>
  <c r="CY4" i="9"/>
  <c r="CX13" i="9"/>
  <c r="CX12" i="9"/>
  <c r="CX21" i="9"/>
  <c r="CX14" i="9"/>
  <c r="CX9" i="9"/>
  <c r="CX8" i="9"/>
  <c r="CX10" i="9"/>
  <c r="CX16" i="9"/>
  <c r="CX3" i="9"/>
  <c r="CW17" i="9"/>
  <c r="CW18" i="9"/>
  <c r="CW22" i="9"/>
  <c r="CX34" i="8"/>
  <c r="CX32" i="8"/>
  <c r="CX33" i="8"/>
  <c r="CX29" i="8"/>
  <c r="CX27" i="8"/>
  <c r="CX26" i="8"/>
  <c r="CX23" i="8"/>
  <c r="CX25" i="8"/>
  <c r="CX24" i="8"/>
  <c r="CX22" i="8"/>
  <c r="CX21" i="8"/>
  <c r="CX20" i="8"/>
  <c r="CX19" i="8"/>
  <c r="CX18" i="8"/>
  <c r="CX17" i="8"/>
  <c r="CX39" i="8"/>
  <c r="CX31" i="8"/>
  <c r="CX28" i="8"/>
  <c r="CX3" i="8"/>
  <c r="CX16" i="8"/>
  <c r="CX51" i="8"/>
  <c r="CX13" i="8"/>
  <c r="CX12" i="8"/>
  <c r="CX10" i="8"/>
  <c r="CX8" i="8"/>
  <c r="CX7" i="8"/>
  <c r="CY4" i="8"/>
  <c r="CX35" i="8"/>
  <c r="CX30" i="8"/>
  <c r="CX9" i="8"/>
  <c r="CX11" i="8"/>
  <c r="CX14" i="8"/>
  <c r="CX15" i="8"/>
  <c r="CX38" i="8"/>
  <c r="CW48" i="8"/>
  <c r="CW45" i="8"/>
  <c r="CW36" i="8"/>
  <c r="CW46" i="8"/>
  <c r="CW49" i="8"/>
  <c r="CW50" i="8"/>
  <c r="CO19" i="5"/>
  <c r="CO15" i="5"/>
  <c r="CO16" i="5"/>
  <c r="CO20" i="5"/>
  <c r="CQ4" i="5"/>
  <c r="CP3" i="5"/>
  <c r="CX43" i="8"/>
  <c r="CX44" i="8"/>
  <c r="CX47" i="8"/>
  <c r="CX37" i="8"/>
  <c r="CX40" i="8"/>
  <c r="CX52" i="8"/>
  <c r="CW29" i="9"/>
  <c r="CX42" i="8"/>
  <c r="CX41" i="8"/>
  <c r="CY3" i="12"/>
  <c r="CY2" i="12"/>
  <c r="CX19" i="9"/>
  <c r="CX26" i="12"/>
  <c r="CX37" i="12"/>
  <c r="CX28" i="12"/>
  <c r="CY27" i="12"/>
  <c r="CZ4" i="12"/>
  <c r="CQ8" i="5"/>
  <c r="CQ7" i="5"/>
  <c r="CQ9" i="5"/>
  <c r="CQ17" i="5"/>
  <c r="CQ12" i="5"/>
  <c r="CQ10" i="5"/>
  <c r="CQ18" i="5"/>
  <c r="CQ11" i="5"/>
  <c r="CQ13" i="5"/>
  <c r="CQ14" i="5"/>
  <c r="CY16" i="9"/>
  <c r="CY14" i="9"/>
  <c r="CY10" i="9"/>
  <c r="CY9" i="9"/>
  <c r="CY8" i="9"/>
  <c r="CY7" i="9"/>
  <c r="CY15" i="9"/>
  <c r="CY13" i="9"/>
  <c r="CY12" i="9"/>
  <c r="CY21" i="9"/>
  <c r="CY11" i="9"/>
  <c r="CY20" i="9"/>
  <c r="CZ4" i="9"/>
  <c r="CY3" i="9"/>
  <c r="CX17" i="9"/>
  <c r="CX18" i="9"/>
  <c r="CX22" i="9"/>
  <c r="CX23" i="9"/>
  <c r="CY33" i="8"/>
  <c r="CY29" i="8"/>
  <c r="CY30" i="8"/>
  <c r="CY27" i="8"/>
  <c r="CY26" i="8"/>
  <c r="CY23" i="8"/>
  <c r="CY25" i="8"/>
  <c r="CY24" i="8"/>
  <c r="CY22" i="8"/>
  <c r="CY21" i="8"/>
  <c r="CY20" i="8"/>
  <c r="CY19" i="8"/>
  <c r="CY35" i="8"/>
  <c r="CY31" i="8"/>
  <c r="CY28" i="8"/>
  <c r="CY34" i="8"/>
  <c r="CY17" i="8"/>
  <c r="CY39" i="8"/>
  <c r="CY16" i="8"/>
  <c r="CY51" i="8"/>
  <c r="CY13" i="8"/>
  <c r="CY12" i="8"/>
  <c r="CY10" i="8"/>
  <c r="CY8" i="8"/>
  <c r="CY7" i="8"/>
  <c r="CZ4" i="8"/>
  <c r="CY32" i="8"/>
  <c r="CY11" i="8"/>
  <c r="CY3" i="8"/>
  <c r="CY14" i="8"/>
  <c r="CY18" i="8"/>
  <c r="CY15" i="8"/>
  <c r="CY38" i="8"/>
  <c r="CY9" i="8"/>
  <c r="CX48" i="8"/>
  <c r="CX50" i="8"/>
  <c r="CX49" i="8"/>
  <c r="CX45" i="8"/>
  <c r="CX36" i="8"/>
  <c r="CX46" i="8"/>
  <c r="CP20" i="5"/>
  <c r="CR4" i="5"/>
  <c r="CQ3" i="5"/>
  <c r="CP15" i="5"/>
  <c r="CP16" i="5"/>
  <c r="CP19" i="5"/>
  <c r="CY43" i="8"/>
  <c r="CY44" i="8"/>
  <c r="CY37" i="8"/>
  <c r="CY41" i="8"/>
  <c r="CY42" i="8"/>
  <c r="CY40" i="8"/>
  <c r="CY52" i="8"/>
  <c r="CY47" i="8"/>
  <c r="CX29" i="9"/>
  <c r="CZ3" i="12"/>
  <c r="CZ2" i="12"/>
  <c r="CY22" i="9"/>
  <c r="CY19" i="9"/>
  <c r="CY23" i="9"/>
  <c r="CY37" i="12"/>
  <c r="CY28" i="12"/>
  <c r="CZ26" i="12"/>
  <c r="CZ27" i="12"/>
  <c r="I27" i="12"/>
  <c r="CY26" i="12"/>
  <c r="CR7" i="5"/>
  <c r="CR9" i="5"/>
  <c r="CR17" i="5"/>
  <c r="CR8" i="5"/>
  <c r="CR12" i="5"/>
  <c r="CR10" i="5"/>
  <c r="CR18" i="5"/>
  <c r="CR11" i="5"/>
  <c r="CR14" i="5"/>
  <c r="CR13" i="5"/>
  <c r="CZ13" i="9"/>
  <c r="CZ9" i="9"/>
  <c r="CZ14" i="9"/>
  <c r="CZ15" i="9"/>
  <c r="CZ10" i="9"/>
  <c r="CZ3" i="9"/>
  <c r="CZ16" i="9"/>
  <c r="CZ8" i="9"/>
  <c r="CZ12" i="9"/>
  <c r="CZ21" i="9"/>
  <c r="CZ11" i="9"/>
  <c r="CZ20" i="9"/>
  <c r="CZ7" i="9"/>
  <c r="CY17" i="9"/>
  <c r="CY18" i="9"/>
  <c r="CY45" i="8"/>
  <c r="CY36" i="8"/>
  <c r="CY46" i="8"/>
  <c r="CY50" i="8"/>
  <c r="CY49" i="8"/>
  <c r="CZ30" i="8"/>
  <c r="CZ35" i="8"/>
  <c r="CZ31" i="8"/>
  <c r="CZ33" i="8"/>
  <c r="CZ29" i="8"/>
  <c r="CZ28" i="8"/>
  <c r="CZ34" i="8"/>
  <c r="CZ16" i="8"/>
  <c r="CZ51" i="8"/>
  <c r="CZ15" i="8"/>
  <c r="CZ13" i="8"/>
  <c r="CZ14" i="8"/>
  <c r="CZ12" i="8"/>
  <c r="CZ11" i="8"/>
  <c r="CZ10" i="8"/>
  <c r="CZ9" i="8"/>
  <c r="CZ8" i="8"/>
  <c r="CZ32" i="8"/>
  <c r="CZ26" i="8"/>
  <c r="CZ25" i="8"/>
  <c r="CZ21" i="8"/>
  <c r="CZ17" i="8"/>
  <c r="CZ20" i="8"/>
  <c r="CZ27" i="8"/>
  <c r="CZ23" i="8"/>
  <c r="CZ7" i="8"/>
  <c r="CZ24" i="8"/>
  <c r="CZ18" i="8"/>
  <c r="CZ22" i="8"/>
  <c r="CZ19" i="8"/>
  <c r="CZ3" i="8"/>
  <c r="CY48" i="8"/>
  <c r="CQ20" i="5"/>
  <c r="CS4" i="5"/>
  <c r="CR3" i="5"/>
  <c r="CQ15" i="5"/>
  <c r="CQ16" i="5"/>
  <c r="CQ19" i="5"/>
  <c r="CZ43" i="8"/>
  <c r="CZ44" i="8"/>
  <c r="CZ38" i="8"/>
  <c r="CY29" i="9"/>
  <c r="CZ42" i="8"/>
  <c r="CZ41" i="8"/>
  <c r="CZ39" i="8"/>
  <c r="CZ37" i="8"/>
  <c r="CZ40" i="8"/>
  <c r="CZ52" i="8"/>
  <c r="CZ47" i="8"/>
  <c r="CZ19" i="9"/>
  <c r="CZ23" i="9"/>
  <c r="I34" i="12"/>
  <c r="I26" i="12"/>
  <c r="I35" i="12"/>
  <c r="CZ28" i="12"/>
  <c r="I28" i="12"/>
  <c r="CZ37" i="12"/>
  <c r="I36" i="12"/>
  <c r="I24" i="12"/>
  <c r="CZ50" i="8"/>
  <c r="CZ48" i="8"/>
  <c r="CS7" i="5"/>
  <c r="CS9" i="5"/>
  <c r="CS17" i="5"/>
  <c r="CS8" i="5"/>
  <c r="CS11" i="5"/>
  <c r="CS10" i="5"/>
  <c r="CS18" i="5"/>
  <c r="CS12" i="5"/>
  <c r="CS14" i="5"/>
  <c r="CS13" i="5"/>
  <c r="CZ17" i="9"/>
  <c r="CZ18" i="9"/>
  <c r="CZ22" i="9"/>
  <c r="CZ49" i="8"/>
  <c r="CZ45" i="8"/>
  <c r="F45" i="8"/>
  <c r="CZ36" i="8"/>
  <c r="CZ46" i="8"/>
  <c r="CR19" i="5"/>
  <c r="CT4" i="5"/>
  <c r="CS3" i="5"/>
  <c r="CR20" i="5"/>
  <c r="CR15" i="5"/>
  <c r="CR16" i="5"/>
  <c r="I33" i="12"/>
  <c r="I37" i="12"/>
  <c r="F41" i="8"/>
  <c r="F39" i="8"/>
  <c r="F42" i="8"/>
  <c r="F44" i="8"/>
  <c r="F38" i="8"/>
  <c r="F43" i="8"/>
  <c r="F40" i="8"/>
  <c r="F51" i="8"/>
  <c r="F48" i="8"/>
  <c r="F52" i="8"/>
  <c r="F50" i="8"/>
  <c r="F49" i="8"/>
  <c r="F47" i="8"/>
  <c r="F54" i="8"/>
  <c r="F53" i="8"/>
  <c r="CZ29" i="9"/>
  <c r="F29" i="9"/>
  <c r="F22" i="9"/>
  <c r="F21" i="9"/>
  <c r="F20" i="9"/>
  <c r="F23" i="9"/>
  <c r="F19" i="9"/>
  <c r="CS19" i="5"/>
  <c r="CT8" i="5"/>
  <c r="CT10" i="5"/>
  <c r="CT18" i="5"/>
  <c r="CT7" i="5"/>
  <c r="CT11" i="5"/>
  <c r="CT9" i="5"/>
  <c r="CT17" i="5"/>
  <c r="CT13" i="5"/>
  <c r="CT14" i="5"/>
  <c r="CT12" i="5"/>
  <c r="CS20" i="5"/>
  <c r="CS15" i="5"/>
  <c r="CS16" i="5"/>
  <c r="CU4" i="5"/>
  <c r="CT3" i="5"/>
  <c r="CU8" i="5"/>
  <c r="CU7" i="5"/>
  <c r="CU9" i="5"/>
  <c r="CU10" i="5"/>
  <c r="CU18" i="5"/>
  <c r="CU12" i="5"/>
  <c r="CU11" i="5"/>
  <c r="CU13" i="5"/>
  <c r="CU14" i="5"/>
  <c r="CT19" i="5"/>
  <c r="CT20" i="5"/>
  <c r="CU17" i="5"/>
  <c r="CU3" i="5"/>
  <c r="CV4" i="5"/>
  <c r="CT15" i="5"/>
  <c r="CT16" i="5"/>
  <c r="CV7" i="5"/>
  <c r="CV9" i="5"/>
  <c r="CV17" i="5"/>
  <c r="CV10" i="5"/>
  <c r="CV18" i="5"/>
  <c r="CV12" i="5"/>
  <c r="CV8" i="5"/>
  <c r="CV11" i="5"/>
  <c r="CV14" i="5"/>
  <c r="CV13" i="5"/>
  <c r="CU20" i="5"/>
  <c r="CU19" i="5"/>
  <c r="CU15" i="5"/>
  <c r="CU16" i="5"/>
  <c r="CW4" i="5"/>
  <c r="CV3" i="5"/>
  <c r="CW7" i="5"/>
  <c r="CW9" i="5"/>
  <c r="CW17" i="5"/>
  <c r="CW8" i="5"/>
  <c r="CW11" i="5"/>
  <c r="CW10" i="5"/>
  <c r="CW18" i="5"/>
  <c r="CW14" i="5"/>
  <c r="CW12" i="5"/>
  <c r="CW13" i="5"/>
  <c r="CV19" i="5"/>
  <c r="CV20" i="5"/>
  <c r="CW3" i="5"/>
  <c r="CX4" i="5"/>
  <c r="CV15" i="5"/>
  <c r="CV16" i="5"/>
  <c r="CW20" i="5"/>
  <c r="CX8" i="5"/>
  <c r="CX9" i="5"/>
  <c r="CX7" i="5"/>
  <c r="CX11" i="5"/>
  <c r="CX10" i="5"/>
  <c r="CX18" i="5"/>
  <c r="CX12" i="5"/>
  <c r="CX13" i="5"/>
  <c r="CX14" i="5"/>
  <c r="CW19" i="5"/>
  <c r="CX17" i="5"/>
  <c r="CY4" i="5"/>
  <c r="CX3" i="5"/>
  <c r="CW15" i="5"/>
  <c r="CW16" i="5"/>
  <c r="CY8" i="5"/>
  <c r="CY7" i="5"/>
  <c r="CY9" i="5"/>
  <c r="CY17" i="5"/>
  <c r="CY10" i="5"/>
  <c r="CY18" i="5"/>
  <c r="CY12" i="5"/>
  <c r="CY11" i="5"/>
  <c r="CY13" i="5"/>
  <c r="CY14" i="5"/>
  <c r="CX20" i="5"/>
  <c r="CX15" i="5"/>
  <c r="CX16" i="5"/>
  <c r="CX19" i="5"/>
  <c r="CZ4" i="5"/>
  <c r="CY3" i="5"/>
  <c r="CZ7" i="5"/>
  <c r="CZ9" i="5"/>
  <c r="CZ17" i="5"/>
  <c r="CZ10" i="5"/>
  <c r="CZ12" i="5"/>
  <c r="CZ8" i="5"/>
  <c r="CZ11" i="5"/>
  <c r="CZ14" i="5"/>
  <c r="CZ13" i="5"/>
  <c r="CY20" i="5"/>
  <c r="CY19" i="5"/>
  <c r="CZ18" i="5"/>
  <c r="CZ3" i="5"/>
  <c r="CY15" i="5"/>
  <c r="CY16" i="5"/>
  <c r="CZ20" i="5"/>
  <c r="CZ15" i="5"/>
  <c r="CZ16" i="5"/>
  <c r="CZ19" i="5"/>
  <c r="F20" i="5"/>
  <c r="F18" i="5"/>
  <c r="F24" i="5"/>
  <c r="F16" i="5"/>
  <c r="F17" i="5"/>
  <c r="F19" i="5"/>
  <c r="R4" i="1"/>
  <c r="R25" i="1"/>
  <c r="R28" i="1"/>
  <c r="R27" i="1"/>
  <c r="R11" i="1"/>
  <c r="R15" i="1"/>
  <c r="R19" i="1"/>
  <c r="R22" i="1"/>
  <c r="R26" i="1"/>
  <c r="R60" i="1"/>
  <c r="R31" i="1"/>
  <c r="R35" i="1"/>
  <c r="R39" i="1"/>
  <c r="R43" i="1"/>
  <c r="R47" i="1"/>
  <c r="R51" i="1"/>
  <c r="R55" i="1"/>
  <c r="R20" i="1"/>
  <c r="R32" i="1"/>
  <c r="R44" i="1"/>
  <c r="R52" i="1"/>
  <c r="R9" i="1"/>
  <c r="R13" i="1"/>
  <c r="R17" i="1"/>
  <c r="R21" i="1"/>
  <c r="R24" i="1"/>
  <c r="R29" i="1"/>
  <c r="R33" i="1"/>
  <c r="R37" i="1"/>
  <c r="R41" i="1"/>
  <c r="R45" i="1"/>
  <c r="R49" i="1"/>
  <c r="R53" i="1"/>
  <c r="R7" i="1"/>
  <c r="R12" i="1"/>
  <c r="R66" i="1"/>
  <c r="R23" i="1"/>
  <c r="R36" i="1"/>
  <c r="R48" i="1"/>
  <c r="R10" i="1"/>
  <c r="R14" i="1"/>
  <c r="R18" i="1"/>
  <c r="R30" i="1"/>
  <c r="R34" i="1"/>
  <c r="R38" i="1"/>
  <c r="R42" i="1"/>
  <c r="R46" i="1"/>
  <c r="R50" i="1"/>
  <c r="R54" i="1"/>
  <c r="R8" i="1"/>
  <c r="R16" i="1"/>
  <c r="R61" i="1"/>
  <c r="R40" i="1"/>
  <c r="R56" i="1"/>
  <c r="S4" i="1"/>
  <c r="R3" i="1"/>
  <c r="S28" i="1"/>
  <c r="S25" i="1"/>
  <c r="R65" i="1"/>
  <c r="R70" i="1"/>
  <c r="R58" i="1"/>
  <c r="R59" i="1"/>
  <c r="S8" i="1"/>
  <c r="S7" i="1"/>
  <c r="S11" i="1"/>
  <c r="S9" i="1"/>
  <c r="S10" i="1"/>
  <c r="S12" i="1"/>
  <c r="S66" i="1"/>
  <c r="S14" i="1"/>
  <c r="S13" i="1"/>
  <c r="S15" i="1"/>
  <c r="S16" i="1"/>
  <c r="S18" i="1"/>
  <c r="S17" i="1"/>
  <c r="S19" i="1"/>
  <c r="S21" i="1"/>
  <c r="S22" i="1"/>
  <c r="S24" i="1"/>
  <c r="S20" i="1"/>
  <c r="S23" i="1"/>
  <c r="S27" i="1"/>
  <c r="S30" i="1"/>
  <c r="S32" i="1"/>
  <c r="S34" i="1"/>
  <c r="S26" i="1"/>
  <c r="S60" i="1"/>
  <c r="S29" i="1"/>
  <c r="S31" i="1"/>
  <c r="S33" i="1"/>
  <c r="S36" i="1"/>
  <c r="S38" i="1"/>
  <c r="S40" i="1"/>
  <c r="S42" i="1"/>
  <c r="S35" i="1"/>
  <c r="S37" i="1"/>
  <c r="S39" i="1"/>
  <c r="S41" i="1"/>
  <c r="S44" i="1"/>
  <c r="S46" i="1"/>
  <c r="S48" i="1"/>
  <c r="S50" i="1"/>
  <c r="S43" i="1"/>
  <c r="S45" i="1"/>
  <c r="S47" i="1"/>
  <c r="S49" i="1"/>
  <c r="S55" i="1"/>
  <c r="S52" i="1"/>
  <c r="S54" i="1"/>
  <c r="S56" i="1"/>
  <c r="S51" i="1"/>
  <c r="S53" i="1"/>
  <c r="R63" i="1"/>
  <c r="R62" i="1"/>
  <c r="R68" i="1"/>
  <c r="R64" i="1"/>
  <c r="T4" i="1"/>
  <c r="R69" i="1"/>
  <c r="R73" i="1"/>
  <c r="R74" i="1"/>
  <c r="R72" i="1"/>
  <c r="R71" i="1"/>
  <c r="S3" i="1"/>
  <c r="R67" i="1"/>
  <c r="R57" i="1"/>
  <c r="T28" i="1"/>
  <c r="T25" i="1"/>
  <c r="S61" i="1"/>
  <c r="S64" i="1"/>
  <c r="S65" i="1"/>
  <c r="U4" i="1"/>
  <c r="T3" i="1"/>
  <c r="S59" i="1"/>
  <c r="S62" i="1"/>
  <c r="S58" i="1"/>
  <c r="S63" i="1"/>
  <c r="R27" i="5"/>
  <c r="T8" i="1"/>
  <c r="T7" i="1"/>
  <c r="T9" i="1"/>
  <c r="T10" i="1"/>
  <c r="T11" i="1"/>
  <c r="T12" i="1"/>
  <c r="T66" i="1"/>
  <c r="T14" i="1"/>
  <c r="T17" i="1"/>
  <c r="T15" i="1"/>
  <c r="T13" i="1"/>
  <c r="T16" i="1"/>
  <c r="T18" i="1"/>
  <c r="T20" i="1"/>
  <c r="T23" i="1"/>
  <c r="T19" i="1"/>
  <c r="T21" i="1"/>
  <c r="T22" i="1"/>
  <c r="T24" i="1"/>
  <c r="T59" i="1"/>
  <c r="T27" i="1"/>
  <c r="T30" i="1"/>
  <c r="T32" i="1"/>
  <c r="T34" i="1"/>
  <c r="T26" i="1"/>
  <c r="T60" i="1"/>
  <c r="T29" i="1"/>
  <c r="T31" i="1"/>
  <c r="T33" i="1"/>
  <c r="T35" i="1"/>
  <c r="T37" i="1"/>
  <c r="T39" i="1"/>
  <c r="T41" i="1"/>
  <c r="T36" i="1"/>
  <c r="T38" i="1"/>
  <c r="T40" i="1"/>
  <c r="T42" i="1"/>
  <c r="T43" i="1"/>
  <c r="T45" i="1"/>
  <c r="T47" i="1"/>
  <c r="T49" i="1"/>
  <c r="T44" i="1"/>
  <c r="T46" i="1"/>
  <c r="T48" i="1"/>
  <c r="T50" i="1"/>
  <c r="T52" i="1"/>
  <c r="T54" i="1"/>
  <c r="T56" i="1"/>
  <c r="T51" i="1"/>
  <c r="T53" i="1"/>
  <c r="T55" i="1"/>
  <c r="S70" i="1"/>
  <c r="S68" i="1"/>
  <c r="S74" i="1"/>
  <c r="S71" i="1"/>
  <c r="S72" i="1"/>
  <c r="S69" i="1"/>
  <c r="S73" i="1"/>
  <c r="S67" i="1"/>
  <c r="S57" i="1"/>
  <c r="S27" i="5"/>
  <c r="U28" i="1"/>
  <c r="U25" i="1"/>
  <c r="U30" i="1"/>
  <c r="U51" i="1"/>
  <c r="U46" i="1"/>
  <c r="U17" i="1"/>
  <c r="U37" i="1"/>
  <c r="T58" i="1"/>
  <c r="T61" i="1"/>
  <c r="U45" i="1"/>
  <c r="U29" i="1"/>
  <c r="U11" i="1"/>
  <c r="U3" i="1"/>
  <c r="U54" i="1"/>
  <c r="U38" i="1"/>
  <c r="U21" i="1"/>
  <c r="U9" i="1"/>
  <c r="T68" i="1"/>
  <c r="V4" i="1"/>
  <c r="U56" i="1"/>
  <c r="U43" i="1"/>
  <c r="U35" i="1"/>
  <c r="U26" i="1"/>
  <c r="U20" i="1"/>
  <c r="U12" i="1"/>
  <c r="U66" i="1"/>
  <c r="U7" i="1"/>
  <c r="U55" i="1"/>
  <c r="U50" i="1"/>
  <c r="U49" i="1"/>
  <c r="U42" i="1"/>
  <c r="U41" i="1"/>
  <c r="U34" i="1"/>
  <c r="U33" i="1"/>
  <c r="U24" i="1"/>
  <c r="U18" i="1"/>
  <c r="U15" i="1"/>
  <c r="U10" i="1"/>
  <c r="T64" i="1"/>
  <c r="T65" i="1"/>
  <c r="U52" i="1"/>
  <c r="U44" i="1"/>
  <c r="U36" i="1"/>
  <c r="U27" i="1"/>
  <c r="U19" i="1"/>
  <c r="U14" i="1"/>
  <c r="U53" i="1"/>
  <c r="U48" i="1"/>
  <c r="U47" i="1"/>
  <c r="U40" i="1"/>
  <c r="U39" i="1"/>
  <c r="U32" i="1"/>
  <c r="U31" i="1"/>
  <c r="U22" i="1"/>
  <c r="U23" i="1"/>
  <c r="U16" i="1"/>
  <c r="U13" i="1"/>
  <c r="U8" i="1"/>
  <c r="T67" i="1"/>
  <c r="T69" i="1"/>
  <c r="T74" i="1"/>
  <c r="T73" i="1"/>
  <c r="T71" i="1"/>
  <c r="T72" i="1"/>
  <c r="T70" i="1"/>
  <c r="T57" i="1"/>
  <c r="V39" i="1"/>
  <c r="V47" i="1"/>
  <c r="U62" i="1"/>
  <c r="T63" i="1"/>
  <c r="T62" i="1"/>
  <c r="W4" i="1"/>
  <c r="W28" i="1"/>
  <c r="W25" i="1"/>
  <c r="V28" i="1"/>
  <c r="V25" i="1"/>
  <c r="V9" i="1"/>
  <c r="U72" i="1"/>
  <c r="U73" i="1"/>
  <c r="U60" i="1"/>
  <c r="U74" i="1"/>
  <c r="U61" i="1"/>
  <c r="V23" i="1"/>
  <c r="V17" i="1"/>
  <c r="V32" i="1"/>
  <c r="U63" i="1"/>
  <c r="U68" i="1"/>
  <c r="V55" i="1"/>
  <c r="V48" i="1"/>
  <c r="V40" i="1"/>
  <c r="V31" i="1"/>
  <c r="V22" i="1"/>
  <c r="V12" i="1"/>
  <c r="V66" i="1"/>
  <c r="U64" i="1"/>
  <c r="V49" i="1"/>
  <c r="V41" i="1"/>
  <c r="V34" i="1"/>
  <c r="V10" i="1"/>
  <c r="V11" i="1"/>
  <c r="U67" i="1"/>
  <c r="U71" i="1"/>
  <c r="V52" i="1"/>
  <c r="V50" i="1"/>
  <c r="V42" i="1"/>
  <c r="V33" i="1"/>
  <c r="V24" i="1"/>
  <c r="V14" i="1"/>
  <c r="U69" i="1"/>
  <c r="U58" i="1"/>
  <c r="U57" i="1"/>
  <c r="V56" i="1"/>
  <c r="V53" i="1"/>
  <c r="V45" i="1"/>
  <c r="V46" i="1"/>
  <c r="V37" i="1"/>
  <c r="V38" i="1"/>
  <c r="V30" i="1"/>
  <c r="V29" i="1"/>
  <c r="V21" i="1"/>
  <c r="V18" i="1"/>
  <c r="V15" i="1"/>
  <c r="V8" i="1"/>
  <c r="U59" i="1"/>
  <c r="U65" i="1"/>
  <c r="U70" i="1"/>
  <c r="V3" i="1"/>
  <c r="V54" i="1"/>
  <c r="V51" i="1"/>
  <c r="V43" i="1"/>
  <c r="V44" i="1"/>
  <c r="V35" i="1"/>
  <c r="V36" i="1"/>
  <c r="V27" i="1"/>
  <c r="V61" i="1"/>
  <c r="V26" i="1"/>
  <c r="V60" i="1"/>
  <c r="V20" i="1"/>
  <c r="V19" i="1"/>
  <c r="V16" i="1"/>
  <c r="V13" i="1"/>
  <c r="V7" i="1"/>
  <c r="V68" i="1"/>
  <c r="W8" i="1"/>
  <c r="W7" i="1"/>
  <c r="W9" i="1"/>
  <c r="W11" i="1"/>
  <c r="W10" i="1"/>
  <c r="W12" i="1"/>
  <c r="W66" i="1"/>
  <c r="W14" i="1"/>
  <c r="W13" i="1"/>
  <c r="W15" i="1"/>
  <c r="W16" i="1"/>
  <c r="W18" i="1"/>
  <c r="W17" i="1"/>
  <c r="W19" i="1"/>
  <c r="W21" i="1"/>
  <c r="W22" i="1"/>
  <c r="W24" i="1"/>
  <c r="W20" i="1"/>
  <c r="W23" i="1"/>
  <c r="W27" i="1"/>
  <c r="W30" i="1"/>
  <c r="W32" i="1"/>
  <c r="W34" i="1"/>
  <c r="W26" i="1"/>
  <c r="W29" i="1"/>
  <c r="W31" i="1"/>
  <c r="W33" i="1"/>
  <c r="W36" i="1"/>
  <c r="W38" i="1"/>
  <c r="W40" i="1"/>
  <c r="W42" i="1"/>
  <c r="W35" i="1"/>
  <c r="W37" i="1"/>
  <c r="W39" i="1"/>
  <c r="W41" i="1"/>
  <c r="W44" i="1"/>
  <c r="W46" i="1"/>
  <c r="W48" i="1"/>
  <c r="W50" i="1"/>
  <c r="W43" i="1"/>
  <c r="W45" i="1"/>
  <c r="W47" i="1"/>
  <c r="W49" i="1"/>
  <c r="W53" i="1"/>
  <c r="W51" i="1"/>
  <c r="W52" i="1"/>
  <c r="W54" i="1"/>
  <c r="W56" i="1"/>
  <c r="W55" i="1"/>
  <c r="X4" i="1"/>
  <c r="W3" i="1"/>
  <c r="V73" i="1"/>
  <c r="V62" i="1"/>
  <c r="X28" i="1"/>
  <c r="X25" i="1"/>
  <c r="W60" i="1"/>
  <c r="W61" i="1"/>
  <c r="V58" i="1"/>
  <c r="V59" i="1"/>
  <c r="V71" i="1"/>
  <c r="V69" i="1"/>
  <c r="V65" i="1"/>
  <c r="V63" i="1"/>
  <c r="V67" i="1"/>
  <c r="V57" i="1"/>
  <c r="V64" i="1"/>
  <c r="W64" i="1"/>
  <c r="W65" i="1"/>
  <c r="V72" i="1"/>
  <c r="V74" i="1"/>
  <c r="V70" i="1"/>
  <c r="X8" i="1"/>
  <c r="X7" i="1"/>
  <c r="X9" i="1"/>
  <c r="X10" i="1"/>
  <c r="X11" i="1"/>
  <c r="X14" i="1"/>
  <c r="X17" i="1"/>
  <c r="X12" i="1"/>
  <c r="X66" i="1"/>
  <c r="X15" i="1"/>
  <c r="X16" i="1"/>
  <c r="X18" i="1"/>
  <c r="X13" i="1"/>
  <c r="X20" i="1"/>
  <c r="X23" i="1"/>
  <c r="X19" i="1"/>
  <c r="X21" i="1"/>
  <c r="X22" i="1"/>
  <c r="X24" i="1"/>
  <c r="X27" i="1"/>
  <c r="X61" i="1"/>
  <c r="X30" i="1"/>
  <c r="X32" i="1"/>
  <c r="X34" i="1"/>
  <c r="X26" i="1"/>
  <c r="X60" i="1"/>
  <c r="X29" i="1"/>
  <c r="X31" i="1"/>
  <c r="X33" i="1"/>
  <c r="X35" i="1"/>
  <c r="X37" i="1"/>
  <c r="X39" i="1"/>
  <c r="X41" i="1"/>
  <c r="X36" i="1"/>
  <c r="X38" i="1"/>
  <c r="X40" i="1"/>
  <c r="X42" i="1"/>
  <c r="X43" i="1"/>
  <c r="X45" i="1"/>
  <c r="X47" i="1"/>
  <c r="X49" i="1"/>
  <c r="X44" i="1"/>
  <c r="X46" i="1"/>
  <c r="X48" i="1"/>
  <c r="X50" i="1"/>
  <c r="X52" i="1"/>
  <c r="X54" i="1"/>
  <c r="X56" i="1"/>
  <c r="X51" i="1"/>
  <c r="X53" i="1"/>
  <c r="X55" i="1"/>
  <c r="W59" i="1"/>
  <c r="W62" i="1"/>
  <c r="W58" i="1"/>
  <c r="W63" i="1"/>
  <c r="W70" i="1"/>
  <c r="W68" i="1"/>
  <c r="W74" i="1"/>
  <c r="W71" i="1"/>
  <c r="W73" i="1"/>
  <c r="W72" i="1"/>
  <c r="W69" i="1"/>
  <c r="W67" i="1"/>
  <c r="W57" i="1"/>
  <c r="Y4" i="1"/>
  <c r="X3" i="1"/>
  <c r="Y28" i="1"/>
  <c r="Y25" i="1"/>
  <c r="X59" i="1"/>
  <c r="X58" i="1"/>
  <c r="X64" i="1"/>
  <c r="X65" i="1"/>
  <c r="X62" i="1"/>
  <c r="X63" i="1"/>
  <c r="Y7" i="1"/>
  <c r="Y9" i="1"/>
  <c r="Y10" i="1"/>
  <c r="Y12" i="1"/>
  <c r="Y66" i="1"/>
  <c r="Y11" i="1"/>
  <c r="Y13" i="1"/>
  <c r="Y15" i="1"/>
  <c r="Y8" i="1"/>
  <c r="Y14" i="1"/>
  <c r="Y17" i="1"/>
  <c r="Y16" i="1"/>
  <c r="Y18" i="1"/>
  <c r="Y20" i="1"/>
  <c r="Y23" i="1"/>
  <c r="Y19" i="1"/>
  <c r="Y21" i="1"/>
  <c r="Y22" i="1"/>
  <c r="Y24" i="1"/>
  <c r="Y59" i="1"/>
  <c r="Y26" i="1"/>
  <c r="Y29" i="1"/>
  <c r="Y31" i="1"/>
  <c r="Y33" i="1"/>
  <c r="Y27" i="1"/>
  <c r="Y61" i="1"/>
  <c r="Y30" i="1"/>
  <c r="Y32" i="1"/>
  <c r="Y34" i="1"/>
  <c r="Y35" i="1"/>
  <c r="Y37" i="1"/>
  <c r="Y39" i="1"/>
  <c r="Y41" i="1"/>
  <c r="Y36" i="1"/>
  <c r="Y38" i="1"/>
  <c r="Y40" i="1"/>
  <c r="Y42" i="1"/>
  <c r="Y43" i="1"/>
  <c r="Y45" i="1"/>
  <c r="Y47" i="1"/>
  <c r="Y49" i="1"/>
  <c r="Y44" i="1"/>
  <c r="Y46" i="1"/>
  <c r="Y48" i="1"/>
  <c r="Y50" i="1"/>
  <c r="Y52" i="1"/>
  <c r="Y56" i="1"/>
  <c r="Y51" i="1"/>
  <c r="Y53" i="1"/>
  <c r="Y55" i="1"/>
  <c r="Y54" i="1"/>
  <c r="X70" i="1"/>
  <c r="X71" i="1"/>
  <c r="X69" i="1"/>
  <c r="X73" i="1"/>
  <c r="X68" i="1"/>
  <c r="X74" i="1"/>
  <c r="X72" i="1"/>
  <c r="X67" i="1"/>
  <c r="X57" i="1"/>
  <c r="Z4" i="1"/>
  <c r="Y3" i="1"/>
  <c r="Z28" i="1"/>
  <c r="Z25" i="1"/>
  <c r="Y58" i="1"/>
  <c r="Y60" i="1"/>
  <c r="Y64" i="1"/>
  <c r="Y65" i="1"/>
  <c r="Y63" i="1"/>
  <c r="Y62" i="1"/>
  <c r="Z7" i="1"/>
  <c r="Z8" i="1"/>
  <c r="Z11" i="1"/>
  <c r="Z10" i="1"/>
  <c r="Z12" i="1"/>
  <c r="Z66" i="1"/>
  <c r="Z13" i="1"/>
  <c r="Z15" i="1"/>
  <c r="Z9" i="1"/>
  <c r="Z16" i="1"/>
  <c r="Z18" i="1"/>
  <c r="Z14" i="1"/>
  <c r="Z17" i="1"/>
  <c r="Z19" i="1"/>
  <c r="Z21" i="1"/>
  <c r="Z22" i="1"/>
  <c r="Z24" i="1"/>
  <c r="Z20" i="1"/>
  <c r="Z23" i="1"/>
  <c r="Z26" i="1"/>
  <c r="Z60" i="1"/>
  <c r="Z29" i="1"/>
  <c r="Z31" i="1"/>
  <c r="Z33" i="1"/>
  <c r="Z27" i="1"/>
  <c r="Z61" i="1"/>
  <c r="Z30" i="1"/>
  <c r="Z32" i="1"/>
  <c r="Z34" i="1"/>
  <c r="Z36" i="1"/>
  <c r="Z38" i="1"/>
  <c r="Z40" i="1"/>
  <c r="Z42" i="1"/>
  <c r="Z35" i="1"/>
  <c r="Z37" i="1"/>
  <c r="Z39" i="1"/>
  <c r="Z41" i="1"/>
  <c r="Z44" i="1"/>
  <c r="Z46" i="1"/>
  <c r="Z48" i="1"/>
  <c r="Z50" i="1"/>
  <c r="Z43" i="1"/>
  <c r="Z45" i="1"/>
  <c r="Z47" i="1"/>
  <c r="Z49" i="1"/>
  <c r="Z51" i="1"/>
  <c r="Z53" i="1"/>
  <c r="Z55" i="1"/>
  <c r="Z52" i="1"/>
  <c r="Z54" i="1"/>
  <c r="Z56" i="1"/>
  <c r="Y70" i="1"/>
  <c r="Y69" i="1"/>
  <c r="Y73" i="1"/>
  <c r="Y71" i="1"/>
  <c r="Y68" i="1"/>
  <c r="Y74" i="1"/>
  <c r="Y72" i="1"/>
  <c r="Y57" i="1"/>
  <c r="Y67" i="1"/>
  <c r="Z3" i="1"/>
  <c r="AA4" i="1"/>
  <c r="AA28" i="1"/>
  <c r="AA25" i="1"/>
  <c r="Z64" i="1"/>
  <c r="Z65" i="1"/>
  <c r="Z63" i="1"/>
  <c r="Z62" i="1"/>
  <c r="AA8" i="1"/>
  <c r="AA7" i="1"/>
  <c r="AA11" i="1"/>
  <c r="AA9" i="1"/>
  <c r="AA10" i="1"/>
  <c r="AA12" i="1"/>
  <c r="AA66" i="1"/>
  <c r="AA14" i="1"/>
  <c r="AA13" i="1"/>
  <c r="AA15" i="1"/>
  <c r="AA16" i="1"/>
  <c r="AA18" i="1"/>
  <c r="AA17" i="1"/>
  <c r="AA19" i="1"/>
  <c r="AA21" i="1"/>
  <c r="AA22" i="1"/>
  <c r="AA24" i="1"/>
  <c r="AA20" i="1"/>
  <c r="AA23" i="1"/>
  <c r="AA27" i="1"/>
  <c r="AA61" i="1"/>
  <c r="AA30" i="1"/>
  <c r="AA32" i="1"/>
  <c r="AA34" i="1"/>
  <c r="AA26" i="1"/>
  <c r="AA60" i="1"/>
  <c r="AA29" i="1"/>
  <c r="AA31" i="1"/>
  <c r="AA33" i="1"/>
  <c r="AA36" i="1"/>
  <c r="AA38" i="1"/>
  <c r="AA40" i="1"/>
  <c r="AA35" i="1"/>
  <c r="AA37" i="1"/>
  <c r="AA39" i="1"/>
  <c r="AA41" i="1"/>
  <c r="AA42" i="1"/>
  <c r="AA44" i="1"/>
  <c r="AA46" i="1"/>
  <c r="AA48" i="1"/>
  <c r="AA50" i="1"/>
  <c r="AA43" i="1"/>
  <c r="AA45" i="1"/>
  <c r="AA47" i="1"/>
  <c r="AA49" i="1"/>
  <c r="AA51" i="1"/>
  <c r="AA55" i="1"/>
  <c r="AA53" i="1"/>
  <c r="AA52" i="1"/>
  <c r="AA54" i="1"/>
  <c r="AA56" i="1"/>
  <c r="Z59" i="1"/>
  <c r="Z58" i="1"/>
  <c r="Z70" i="1"/>
  <c r="Z71" i="1"/>
  <c r="Z74" i="1"/>
  <c r="Z73" i="1"/>
  <c r="Z72" i="1"/>
  <c r="Z68" i="1"/>
  <c r="Z69" i="1"/>
  <c r="Z57" i="1"/>
  <c r="Z67" i="1"/>
  <c r="AA3" i="1"/>
  <c r="AB4" i="1"/>
  <c r="AB28" i="1"/>
  <c r="AB25" i="1"/>
  <c r="AA64" i="1"/>
  <c r="AA65" i="1"/>
  <c r="AA59" i="1"/>
  <c r="AA62" i="1"/>
  <c r="AB8" i="1"/>
  <c r="AB7" i="1"/>
  <c r="AB9" i="1"/>
  <c r="AB10" i="1"/>
  <c r="AB12" i="1"/>
  <c r="AB66" i="1"/>
  <c r="AB14" i="1"/>
  <c r="AB11" i="1"/>
  <c r="AB13" i="1"/>
  <c r="AB17" i="1"/>
  <c r="AB16" i="1"/>
  <c r="AB18" i="1"/>
  <c r="AB15" i="1"/>
  <c r="AB20" i="1"/>
  <c r="AB23" i="1"/>
  <c r="AB19" i="1"/>
  <c r="AB21" i="1"/>
  <c r="AB22" i="1"/>
  <c r="AB24" i="1"/>
  <c r="AB27" i="1"/>
  <c r="AB61" i="1"/>
  <c r="AB30" i="1"/>
  <c r="AB32" i="1"/>
  <c r="AB26" i="1"/>
  <c r="AB60" i="1"/>
  <c r="AB29" i="1"/>
  <c r="AB31" i="1"/>
  <c r="AB33" i="1"/>
  <c r="AB34" i="1"/>
  <c r="AB35" i="1"/>
  <c r="AB37" i="1"/>
  <c r="AB39" i="1"/>
  <c r="AB41" i="1"/>
  <c r="AB36" i="1"/>
  <c r="AB38" i="1"/>
  <c r="AB40" i="1"/>
  <c r="AB42" i="1"/>
  <c r="AB43" i="1"/>
  <c r="AB45" i="1"/>
  <c r="AB47" i="1"/>
  <c r="AB49" i="1"/>
  <c r="AB44" i="1"/>
  <c r="AB46" i="1"/>
  <c r="AB48" i="1"/>
  <c r="AB50" i="1"/>
  <c r="AB52" i="1"/>
  <c r="AB54" i="1"/>
  <c r="AB56" i="1"/>
  <c r="AB51" i="1"/>
  <c r="AB53" i="1"/>
  <c r="AB55" i="1"/>
  <c r="AA58" i="1"/>
  <c r="AA63" i="1"/>
  <c r="AA70" i="1"/>
  <c r="AA68" i="1"/>
  <c r="AA71" i="1"/>
  <c r="AA74" i="1"/>
  <c r="AA72" i="1"/>
  <c r="AA69" i="1"/>
  <c r="AA73" i="1"/>
  <c r="AA67" i="1"/>
  <c r="AA57" i="1"/>
  <c r="AC4" i="1"/>
  <c r="AB3" i="1"/>
  <c r="AB59" i="1"/>
  <c r="AC28" i="1"/>
  <c r="AC25" i="1"/>
  <c r="AB58" i="1"/>
  <c r="AB65" i="1"/>
  <c r="AB64" i="1"/>
  <c r="AB63" i="1"/>
  <c r="AB62" i="1"/>
  <c r="AC7" i="1"/>
  <c r="AC9" i="1"/>
  <c r="AC10" i="1"/>
  <c r="AC12" i="1"/>
  <c r="AC66" i="1"/>
  <c r="AC8" i="1"/>
  <c r="AC11" i="1"/>
  <c r="AC13" i="1"/>
  <c r="AC14" i="1"/>
  <c r="AC15" i="1"/>
  <c r="AC17" i="1"/>
  <c r="AC16" i="1"/>
  <c r="AC18" i="1"/>
  <c r="AC20" i="1"/>
  <c r="AC23" i="1"/>
  <c r="AC19" i="1"/>
  <c r="AC21" i="1"/>
  <c r="AC22" i="1"/>
  <c r="AC24" i="1"/>
  <c r="AC26" i="1"/>
  <c r="AC29" i="1"/>
  <c r="AC31" i="1"/>
  <c r="AC33" i="1"/>
  <c r="AC27" i="1"/>
  <c r="AC30" i="1"/>
  <c r="AC32" i="1"/>
  <c r="AC34" i="1"/>
  <c r="AC35" i="1"/>
  <c r="AC37" i="1"/>
  <c r="AC39" i="1"/>
  <c r="AC41" i="1"/>
  <c r="AC36" i="1"/>
  <c r="AC38" i="1"/>
  <c r="AC40" i="1"/>
  <c r="AC43" i="1"/>
  <c r="AC45" i="1"/>
  <c r="AC47" i="1"/>
  <c r="AC49" i="1"/>
  <c r="AC42" i="1"/>
  <c r="AC44" i="1"/>
  <c r="AC46" i="1"/>
  <c r="AC48" i="1"/>
  <c r="AC50" i="1"/>
  <c r="AC52" i="1"/>
  <c r="AC54" i="1"/>
  <c r="AC51" i="1"/>
  <c r="AC53" i="1"/>
  <c r="AC55" i="1"/>
  <c r="AC56" i="1"/>
  <c r="AB70" i="1"/>
  <c r="AB68" i="1"/>
  <c r="AB74" i="1"/>
  <c r="AB73" i="1"/>
  <c r="AB72" i="1"/>
  <c r="AB71" i="1"/>
  <c r="AB69" i="1"/>
  <c r="AB67" i="1"/>
  <c r="AB57" i="1"/>
  <c r="AD4" i="1"/>
  <c r="AC3" i="1"/>
  <c r="AD28" i="1"/>
  <c r="AD25" i="1"/>
  <c r="AC59" i="1"/>
  <c r="AC58" i="1"/>
  <c r="AC61" i="1"/>
  <c r="AC60" i="1"/>
  <c r="AC64" i="1"/>
  <c r="AC65" i="1"/>
  <c r="AC63" i="1"/>
  <c r="AD7" i="1"/>
  <c r="AD8" i="1"/>
  <c r="AD11" i="1"/>
  <c r="AD9" i="1"/>
  <c r="AD10" i="1"/>
  <c r="AD13" i="1"/>
  <c r="AD15" i="1"/>
  <c r="AD12" i="1"/>
  <c r="AD66" i="1"/>
  <c r="AD16" i="1"/>
  <c r="AD18" i="1"/>
  <c r="AD14" i="1"/>
  <c r="AD17" i="1"/>
  <c r="AD19" i="1"/>
  <c r="AD21" i="1"/>
  <c r="AD22" i="1"/>
  <c r="AD24" i="1"/>
  <c r="AD20" i="1"/>
  <c r="AD23" i="1"/>
  <c r="AD26" i="1"/>
  <c r="AD60" i="1"/>
  <c r="AD29" i="1"/>
  <c r="AD31" i="1"/>
  <c r="AD33" i="1"/>
  <c r="AD27" i="1"/>
  <c r="AD61" i="1"/>
  <c r="AD30" i="1"/>
  <c r="AD32" i="1"/>
  <c r="AD36" i="1"/>
  <c r="AD38" i="1"/>
  <c r="AD40" i="1"/>
  <c r="AD42" i="1"/>
  <c r="AD34" i="1"/>
  <c r="AD35" i="1"/>
  <c r="AD37" i="1"/>
  <c r="AD39" i="1"/>
  <c r="AD41" i="1"/>
  <c r="AD44" i="1"/>
  <c r="AD46" i="1"/>
  <c r="AD48" i="1"/>
  <c r="AD50" i="1"/>
  <c r="AD43" i="1"/>
  <c r="AD45" i="1"/>
  <c r="AD47" i="1"/>
  <c r="AD49" i="1"/>
  <c r="AD51" i="1"/>
  <c r="AD53" i="1"/>
  <c r="AD55" i="1"/>
  <c r="AD52" i="1"/>
  <c r="AD54" i="1"/>
  <c r="AD56" i="1"/>
  <c r="AC62" i="1"/>
  <c r="AC70" i="1"/>
  <c r="AC73" i="1"/>
  <c r="AC71" i="1"/>
  <c r="AC69" i="1"/>
  <c r="AC68" i="1"/>
  <c r="AC74" i="1"/>
  <c r="AC72" i="1"/>
  <c r="AC57" i="1"/>
  <c r="AC67" i="1"/>
  <c r="AE4" i="1"/>
  <c r="AD3" i="1"/>
  <c r="AE28" i="1"/>
  <c r="AE25" i="1"/>
  <c r="AD64" i="1"/>
  <c r="AD65" i="1"/>
  <c r="AD62" i="1"/>
  <c r="AE8" i="1"/>
  <c r="AE11" i="1"/>
  <c r="AE10" i="1"/>
  <c r="AE12" i="1"/>
  <c r="AE66" i="1"/>
  <c r="AE7" i="1"/>
  <c r="AE14" i="1"/>
  <c r="AE13" i="1"/>
  <c r="AE15" i="1"/>
  <c r="AE16" i="1"/>
  <c r="AE18" i="1"/>
  <c r="AE9" i="1"/>
  <c r="AE17" i="1"/>
  <c r="AE19" i="1"/>
  <c r="AE21" i="1"/>
  <c r="AE22" i="1"/>
  <c r="AE24" i="1"/>
  <c r="AE20" i="1"/>
  <c r="AE23" i="1"/>
  <c r="AE27" i="1"/>
  <c r="AE30" i="1"/>
  <c r="AE32" i="1"/>
  <c r="AE34" i="1"/>
  <c r="AE26" i="1"/>
  <c r="AE60" i="1"/>
  <c r="AE29" i="1"/>
  <c r="AE31" i="1"/>
  <c r="AE33" i="1"/>
  <c r="AE36" i="1"/>
  <c r="AE38" i="1"/>
  <c r="AE40" i="1"/>
  <c r="AE35" i="1"/>
  <c r="AE37" i="1"/>
  <c r="AE39" i="1"/>
  <c r="AE41" i="1"/>
  <c r="AE44" i="1"/>
  <c r="AE46" i="1"/>
  <c r="AE48" i="1"/>
  <c r="AE50" i="1"/>
  <c r="AE42" i="1"/>
  <c r="AE43" i="1"/>
  <c r="AE45" i="1"/>
  <c r="AE47" i="1"/>
  <c r="AE49" i="1"/>
  <c r="AE55" i="1"/>
  <c r="AE52" i="1"/>
  <c r="AE54" i="1"/>
  <c r="AE56" i="1"/>
  <c r="AE51" i="1"/>
  <c r="AE53" i="1"/>
  <c r="AD59" i="1"/>
  <c r="AD63" i="1"/>
  <c r="AD58" i="1"/>
  <c r="AD70" i="1"/>
  <c r="AD73" i="1"/>
  <c r="AD72" i="1"/>
  <c r="AD71" i="1"/>
  <c r="AD74" i="1"/>
  <c r="AD69" i="1"/>
  <c r="AD68" i="1"/>
  <c r="AD67" i="1"/>
  <c r="AD57" i="1"/>
  <c r="AF4" i="1"/>
  <c r="AE3" i="1"/>
  <c r="AF28" i="1"/>
  <c r="AF25" i="1"/>
  <c r="AE61" i="1"/>
  <c r="AE65" i="1"/>
  <c r="AE64" i="1"/>
  <c r="AE58" i="1"/>
  <c r="AE63" i="1"/>
  <c r="AF8" i="1"/>
  <c r="AF7" i="1"/>
  <c r="AF10" i="1"/>
  <c r="AF9" i="1"/>
  <c r="AF14" i="1"/>
  <c r="AF17" i="1"/>
  <c r="AF11" i="1"/>
  <c r="AF13" i="1"/>
  <c r="AF15" i="1"/>
  <c r="AF16" i="1"/>
  <c r="AF18" i="1"/>
  <c r="AF12" i="1"/>
  <c r="AF66" i="1"/>
  <c r="AF20" i="1"/>
  <c r="AF23" i="1"/>
  <c r="AF19" i="1"/>
  <c r="AF21" i="1"/>
  <c r="AF22" i="1"/>
  <c r="AF24" i="1"/>
  <c r="AF27" i="1"/>
  <c r="AF61" i="1"/>
  <c r="AF30" i="1"/>
  <c r="AF32" i="1"/>
  <c r="AF26" i="1"/>
  <c r="AF60" i="1"/>
  <c r="AF29" i="1"/>
  <c r="AF31" i="1"/>
  <c r="AF33" i="1"/>
  <c r="AF35" i="1"/>
  <c r="AF37" i="1"/>
  <c r="AF39" i="1"/>
  <c r="AF41" i="1"/>
  <c r="AF34" i="1"/>
  <c r="AF36" i="1"/>
  <c r="AF38" i="1"/>
  <c r="AF40" i="1"/>
  <c r="AF42" i="1"/>
  <c r="AF43" i="1"/>
  <c r="AF45" i="1"/>
  <c r="AF47" i="1"/>
  <c r="AF49" i="1"/>
  <c r="AF44" i="1"/>
  <c r="AF46" i="1"/>
  <c r="AF48" i="1"/>
  <c r="AF50" i="1"/>
  <c r="AF52" i="1"/>
  <c r="AF54" i="1"/>
  <c r="AF56" i="1"/>
  <c r="AF51" i="1"/>
  <c r="AF53" i="1"/>
  <c r="AF55" i="1"/>
  <c r="AE59" i="1"/>
  <c r="AE62" i="1"/>
  <c r="AE70" i="1"/>
  <c r="AE68" i="1"/>
  <c r="AE74" i="1"/>
  <c r="AE72" i="1"/>
  <c r="AE73" i="1"/>
  <c r="AE71" i="1"/>
  <c r="AE69" i="1"/>
  <c r="AE67" i="1"/>
  <c r="AE57" i="1"/>
  <c r="AF3" i="1"/>
  <c r="AG4" i="1"/>
  <c r="AF59" i="1"/>
  <c r="AG28" i="1"/>
  <c r="AG25" i="1"/>
  <c r="AF58" i="1"/>
  <c r="AF65" i="1"/>
  <c r="AF64" i="1"/>
  <c r="AG7" i="1"/>
  <c r="AG9" i="1"/>
  <c r="AG8" i="1"/>
  <c r="AG10" i="1"/>
  <c r="AG12" i="1"/>
  <c r="AG66" i="1"/>
  <c r="AG11" i="1"/>
  <c r="AG13" i="1"/>
  <c r="AG14" i="1"/>
  <c r="AG17" i="1"/>
  <c r="AG15" i="1"/>
  <c r="AG16" i="1"/>
  <c r="AG18" i="1"/>
  <c r="AG20" i="1"/>
  <c r="AG23" i="1"/>
  <c r="AG19" i="1"/>
  <c r="AG21" i="1"/>
  <c r="AG22" i="1"/>
  <c r="AG24" i="1"/>
  <c r="AG59" i="1"/>
  <c r="AG26" i="1"/>
  <c r="AG60" i="1"/>
  <c r="AG29" i="1"/>
  <c r="AG31" i="1"/>
  <c r="AG33" i="1"/>
  <c r="AG27" i="1"/>
  <c r="AG61" i="1"/>
  <c r="AG30" i="1"/>
  <c r="AG32" i="1"/>
  <c r="AG35" i="1"/>
  <c r="AG37" i="1"/>
  <c r="AG39" i="1"/>
  <c r="AG41" i="1"/>
  <c r="AG34" i="1"/>
  <c r="AG36" i="1"/>
  <c r="AG38" i="1"/>
  <c r="AG40" i="1"/>
  <c r="AG42" i="1"/>
  <c r="AG43" i="1"/>
  <c r="AG45" i="1"/>
  <c r="AG47" i="1"/>
  <c r="AG49" i="1"/>
  <c r="AG44" i="1"/>
  <c r="AG46" i="1"/>
  <c r="AG48" i="1"/>
  <c r="AG54" i="1"/>
  <c r="AG56" i="1"/>
  <c r="AG51" i="1"/>
  <c r="AG53" i="1"/>
  <c r="AG55" i="1"/>
  <c r="AG50" i="1"/>
  <c r="AG52" i="1"/>
  <c r="AF63" i="1"/>
  <c r="AF62" i="1"/>
  <c r="AF70" i="1"/>
  <c r="AF71" i="1"/>
  <c r="AF69" i="1"/>
  <c r="AF73" i="1"/>
  <c r="AF68" i="1"/>
  <c r="AF74" i="1"/>
  <c r="AF72" i="1"/>
  <c r="AF67" i="1"/>
  <c r="AF57" i="1"/>
  <c r="AH4" i="1"/>
  <c r="AG3" i="1"/>
  <c r="AG58" i="1"/>
  <c r="AH28" i="1"/>
  <c r="AH25" i="1"/>
  <c r="AG64" i="1"/>
  <c r="AG65" i="1"/>
  <c r="AG62" i="1"/>
  <c r="AH7" i="1"/>
  <c r="AH8" i="1"/>
  <c r="AH9" i="1"/>
  <c r="AH11" i="1"/>
  <c r="AH12" i="1"/>
  <c r="AH66" i="1"/>
  <c r="AH13" i="1"/>
  <c r="AH15" i="1"/>
  <c r="AH10" i="1"/>
  <c r="AH16" i="1"/>
  <c r="AH18" i="1"/>
  <c r="AH17" i="1"/>
  <c r="AH14" i="1"/>
  <c r="AH19" i="1"/>
  <c r="AH21" i="1"/>
  <c r="AH22" i="1"/>
  <c r="AH24" i="1"/>
  <c r="AH20" i="1"/>
  <c r="AH23" i="1"/>
  <c r="AH26" i="1"/>
  <c r="AH60" i="1"/>
  <c r="AH29" i="1"/>
  <c r="AH31" i="1"/>
  <c r="AH33" i="1"/>
  <c r="AH27" i="1"/>
  <c r="AH61" i="1"/>
  <c r="AH30" i="1"/>
  <c r="AH32" i="1"/>
  <c r="AH34" i="1"/>
  <c r="AH36" i="1"/>
  <c r="AH38" i="1"/>
  <c r="AH40" i="1"/>
  <c r="AH42" i="1"/>
  <c r="AH35" i="1"/>
  <c r="AH37" i="1"/>
  <c r="AH39" i="1"/>
  <c r="AH41" i="1"/>
  <c r="AH44" i="1"/>
  <c r="AH46" i="1"/>
  <c r="AH48" i="1"/>
  <c r="AH50" i="1"/>
  <c r="AH43" i="1"/>
  <c r="AH45" i="1"/>
  <c r="AH47" i="1"/>
  <c r="AH49" i="1"/>
  <c r="AH51" i="1"/>
  <c r="AH53" i="1"/>
  <c r="AH55" i="1"/>
  <c r="AH52" i="1"/>
  <c r="AH54" i="1"/>
  <c r="AH56" i="1"/>
  <c r="AG63" i="1"/>
  <c r="AG70" i="1"/>
  <c r="AG68" i="1"/>
  <c r="AG71" i="1"/>
  <c r="AG74" i="1"/>
  <c r="AG72" i="1"/>
  <c r="AG73" i="1"/>
  <c r="AG69" i="1"/>
  <c r="AG57" i="1"/>
  <c r="AG67" i="1"/>
  <c r="AH3" i="1"/>
  <c r="AI4" i="1"/>
  <c r="AI28" i="1"/>
  <c r="AI25" i="1"/>
  <c r="AH65" i="1"/>
  <c r="AH64" i="1"/>
  <c r="AI8" i="1"/>
  <c r="AI9" i="1"/>
  <c r="AI11" i="1"/>
  <c r="AI7" i="1"/>
  <c r="AI10" i="1"/>
  <c r="AI12" i="1"/>
  <c r="AI66" i="1"/>
  <c r="AI14" i="1"/>
  <c r="AI13" i="1"/>
  <c r="AI16" i="1"/>
  <c r="AI18" i="1"/>
  <c r="AI15" i="1"/>
  <c r="AI17" i="1"/>
  <c r="AI19" i="1"/>
  <c r="AI21" i="1"/>
  <c r="AI22" i="1"/>
  <c r="AI24" i="1"/>
  <c r="AI20" i="1"/>
  <c r="AI23" i="1"/>
  <c r="AI27" i="1"/>
  <c r="AI61" i="1"/>
  <c r="AI30" i="1"/>
  <c r="AI32" i="1"/>
  <c r="AI34" i="1"/>
  <c r="AI26" i="1"/>
  <c r="AI60" i="1"/>
  <c r="AI29" i="1"/>
  <c r="AI31" i="1"/>
  <c r="AI33" i="1"/>
  <c r="AI36" i="1"/>
  <c r="AI38" i="1"/>
  <c r="AI40" i="1"/>
  <c r="AI35" i="1"/>
  <c r="AI37" i="1"/>
  <c r="AI39" i="1"/>
  <c r="AI41" i="1"/>
  <c r="AI42" i="1"/>
  <c r="AI44" i="1"/>
  <c r="AI46" i="1"/>
  <c r="AI48" i="1"/>
  <c r="AI43" i="1"/>
  <c r="AI45" i="1"/>
  <c r="AI47" i="1"/>
  <c r="AI49" i="1"/>
  <c r="AI53" i="1"/>
  <c r="AI50" i="1"/>
  <c r="AI51" i="1"/>
  <c r="AI52" i="1"/>
  <c r="AI54" i="1"/>
  <c r="AI56" i="1"/>
  <c r="AI55" i="1"/>
  <c r="AH58" i="1"/>
  <c r="AH63" i="1"/>
  <c r="AH62" i="1"/>
  <c r="AH59" i="1"/>
  <c r="AH70" i="1"/>
  <c r="AH69" i="1"/>
  <c r="AH71" i="1"/>
  <c r="AH73" i="1"/>
  <c r="AH72" i="1"/>
  <c r="AH68" i="1"/>
  <c r="AH74" i="1"/>
  <c r="AH67" i="1"/>
  <c r="AH57" i="1"/>
  <c r="AJ4" i="1"/>
  <c r="AI3" i="1"/>
  <c r="AJ28" i="1"/>
  <c r="AJ25" i="1"/>
  <c r="AI64" i="1"/>
  <c r="AI65" i="1"/>
  <c r="AI59" i="1"/>
  <c r="AI62" i="1"/>
  <c r="AI58" i="1"/>
  <c r="AI63" i="1"/>
  <c r="AJ8" i="1"/>
  <c r="AJ7" i="1"/>
  <c r="AJ10" i="1"/>
  <c r="AJ9" i="1"/>
  <c r="AJ11" i="1"/>
  <c r="AJ12" i="1"/>
  <c r="AJ66" i="1"/>
  <c r="AJ14" i="1"/>
  <c r="AJ15" i="1"/>
  <c r="AJ17" i="1"/>
  <c r="AJ13" i="1"/>
  <c r="AJ16" i="1"/>
  <c r="AJ18" i="1"/>
  <c r="AJ20" i="1"/>
  <c r="AJ23" i="1"/>
  <c r="AJ19" i="1"/>
  <c r="AJ21" i="1"/>
  <c r="AJ22" i="1"/>
  <c r="AJ24" i="1"/>
  <c r="AJ59" i="1"/>
  <c r="AJ27" i="1"/>
  <c r="AJ61" i="1"/>
  <c r="AJ30" i="1"/>
  <c r="AJ32" i="1"/>
  <c r="AJ26" i="1"/>
  <c r="AJ60" i="1"/>
  <c r="AJ29" i="1"/>
  <c r="AJ31" i="1"/>
  <c r="AJ33" i="1"/>
  <c r="AJ35" i="1"/>
  <c r="AJ37" i="1"/>
  <c r="AJ39" i="1"/>
  <c r="AJ41" i="1"/>
  <c r="AJ34" i="1"/>
  <c r="AJ36" i="1"/>
  <c r="AJ38" i="1"/>
  <c r="AJ40" i="1"/>
  <c r="AJ43" i="1"/>
  <c r="AJ45" i="1"/>
  <c r="AJ47" i="1"/>
  <c r="AJ49" i="1"/>
  <c r="AJ42" i="1"/>
  <c r="AJ44" i="1"/>
  <c r="AJ46" i="1"/>
  <c r="AJ48" i="1"/>
  <c r="AJ50" i="1"/>
  <c r="AJ52" i="1"/>
  <c r="AJ54" i="1"/>
  <c r="AJ56" i="1"/>
  <c r="AJ51" i="1"/>
  <c r="AJ53" i="1"/>
  <c r="AJ55" i="1"/>
  <c r="AI70" i="1"/>
  <c r="AI68" i="1"/>
  <c r="AI74" i="1"/>
  <c r="AI71" i="1"/>
  <c r="AI72" i="1"/>
  <c r="AI69" i="1"/>
  <c r="AI73" i="1"/>
  <c r="AI67" i="1"/>
  <c r="AI57" i="1"/>
  <c r="AK4" i="1"/>
  <c r="AJ3" i="1"/>
  <c r="AK28" i="1"/>
  <c r="AK25" i="1"/>
  <c r="AJ58" i="1"/>
  <c r="AJ64" i="1"/>
  <c r="AJ65" i="1"/>
  <c r="AK7" i="1"/>
  <c r="AK9" i="1"/>
  <c r="AK8" i="1"/>
  <c r="AK10" i="1"/>
  <c r="AK12" i="1"/>
  <c r="AK66" i="1"/>
  <c r="AK11" i="1"/>
  <c r="AK13" i="1"/>
  <c r="AK14" i="1"/>
  <c r="AK15" i="1"/>
  <c r="AK17" i="1"/>
  <c r="AK16" i="1"/>
  <c r="AK18" i="1"/>
  <c r="AK20" i="1"/>
  <c r="AK23" i="1"/>
  <c r="AK19" i="1"/>
  <c r="AK21" i="1"/>
  <c r="AK22" i="1"/>
  <c r="AK24" i="1"/>
  <c r="AK59" i="1"/>
  <c r="AK26" i="1"/>
  <c r="AK60" i="1"/>
  <c r="AK29" i="1"/>
  <c r="AK31" i="1"/>
  <c r="AK33" i="1"/>
  <c r="AK27" i="1"/>
  <c r="AK61" i="1"/>
  <c r="AK30" i="1"/>
  <c r="AK32" i="1"/>
  <c r="AK35" i="1"/>
  <c r="AK37" i="1"/>
  <c r="AK39" i="1"/>
  <c r="AK41" i="1"/>
  <c r="AK34" i="1"/>
  <c r="AK36" i="1"/>
  <c r="AK38" i="1"/>
  <c r="AK40" i="1"/>
  <c r="AK43" i="1"/>
  <c r="AK45" i="1"/>
  <c r="AK47" i="1"/>
  <c r="AK49" i="1"/>
  <c r="AK42" i="1"/>
  <c r="AK44" i="1"/>
  <c r="AK46" i="1"/>
  <c r="AK48" i="1"/>
  <c r="AK52" i="1"/>
  <c r="AK56" i="1"/>
  <c r="AK50" i="1"/>
  <c r="AK51" i="1"/>
  <c r="AK53" i="1"/>
  <c r="AK55" i="1"/>
  <c r="AK54" i="1"/>
  <c r="AJ62" i="1"/>
  <c r="AJ63" i="1"/>
  <c r="AJ70" i="1"/>
  <c r="AJ71" i="1"/>
  <c r="AJ69" i="1"/>
  <c r="AJ68" i="1"/>
  <c r="AJ74" i="1"/>
  <c r="AJ73" i="1"/>
  <c r="AJ72" i="1"/>
  <c r="AJ67" i="1"/>
  <c r="AJ57" i="1"/>
  <c r="AK3" i="1"/>
  <c r="AL4" i="1"/>
  <c r="AL28" i="1"/>
  <c r="AL25" i="1"/>
  <c r="AK58" i="1"/>
  <c r="AK64" i="1"/>
  <c r="AK65" i="1"/>
  <c r="AL7" i="1"/>
  <c r="AL8" i="1"/>
  <c r="AL11" i="1"/>
  <c r="AL9" i="1"/>
  <c r="AL13" i="1"/>
  <c r="AL15" i="1"/>
  <c r="AL12" i="1"/>
  <c r="AL66" i="1"/>
  <c r="AL10" i="1"/>
  <c r="AL14" i="1"/>
  <c r="AL16" i="1"/>
  <c r="AL18" i="1"/>
  <c r="AL17" i="1"/>
  <c r="AL19" i="1"/>
  <c r="AL21" i="1"/>
  <c r="AL22" i="1"/>
  <c r="AL24" i="1"/>
  <c r="AL20" i="1"/>
  <c r="AL23" i="1"/>
  <c r="AL26" i="1"/>
  <c r="AL60" i="1"/>
  <c r="AL29" i="1"/>
  <c r="AL31" i="1"/>
  <c r="AL33" i="1"/>
  <c r="AL27" i="1"/>
  <c r="AL61" i="1"/>
  <c r="AL30" i="1"/>
  <c r="AL32" i="1"/>
  <c r="AL36" i="1"/>
  <c r="AL38" i="1"/>
  <c r="AL40" i="1"/>
  <c r="AL42" i="1"/>
  <c r="AL35" i="1"/>
  <c r="AL37" i="1"/>
  <c r="AL39" i="1"/>
  <c r="AL41" i="1"/>
  <c r="AL34" i="1"/>
  <c r="AL44" i="1"/>
  <c r="AL46" i="1"/>
  <c r="AL48" i="1"/>
  <c r="AL50" i="1"/>
  <c r="AL43" i="1"/>
  <c r="AL45" i="1"/>
  <c r="AL47" i="1"/>
  <c r="AL49" i="1"/>
  <c r="AL51" i="1"/>
  <c r="AL53" i="1"/>
  <c r="AL55" i="1"/>
  <c r="AL52" i="1"/>
  <c r="AL54" i="1"/>
  <c r="AL56" i="1"/>
  <c r="AK62" i="1"/>
  <c r="AK63" i="1"/>
  <c r="AK70" i="1"/>
  <c r="AK71" i="1"/>
  <c r="AK69" i="1"/>
  <c r="AK73" i="1"/>
  <c r="AK72" i="1"/>
  <c r="AK68" i="1"/>
  <c r="AK74" i="1"/>
  <c r="AK57" i="1"/>
  <c r="AK67" i="1"/>
  <c r="AM4" i="1"/>
  <c r="AL3" i="1"/>
  <c r="AM28" i="1"/>
  <c r="AM25" i="1"/>
  <c r="AL64" i="1"/>
  <c r="AL65" i="1"/>
  <c r="AL59" i="1"/>
  <c r="AL58" i="1"/>
  <c r="AM8" i="1"/>
  <c r="AM7" i="1"/>
  <c r="AM9" i="1"/>
  <c r="AM11" i="1"/>
  <c r="AM10" i="1"/>
  <c r="AM12" i="1"/>
  <c r="AM66" i="1"/>
  <c r="AM14" i="1"/>
  <c r="AM13" i="1"/>
  <c r="AM16" i="1"/>
  <c r="AM18" i="1"/>
  <c r="AM15" i="1"/>
  <c r="AM17" i="1"/>
  <c r="AM19" i="1"/>
  <c r="AM21" i="1"/>
  <c r="AM22" i="1"/>
  <c r="AM24" i="1"/>
  <c r="AM20" i="1"/>
  <c r="AM23" i="1"/>
  <c r="AM27" i="1"/>
  <c r="AM61" i="1"/>
  <c r="AM30" i="1"/>
  <c r="AM32" i="1"/>
  <c r="AM34" i="1"/>
  <c r="AM26" i="1"/>
  <c r="AM60" i="1"/>
  <c r="AM29" i="1"/>
  <c r="AM31" i="1"/>
  <c r="AM33" i="1"/>
  <c r="AM36" i="1"/>
  <c r="AM38" i="1"/>
  <c r="AM40" i="1"/>
  <c r="AM35" i="1"/>
  <c r="AM37" i="1"/>
  <c r="AM39" i="1"/>
  <c r="AM41" i="1"/>
  <c r="AM42" i="1"/>
  <c r="AM44" i="1"/>
  <c r="AM46" i="1"/>
  <c r="AM48" i="1"/>
  <c r="AM43" i="1"/>
  <c r="AM45" i="1"/>
  <c r="AM47" i="1"/>
  <c r="AM49" i="1"/>
  <c r="AM50" i="1"/>
  <c r="AM51" i="1"/>
  <c r="AM55" i="1"/>
  <c r="AM53" i="1"/>
  <c r="AM52" i="1"/>
  <c r="AM54" i="1"/>
  <c r="AM56" i="1"/>
  <c r="AL63" i="1"/>
  <c r="AL62" i="1"/>
  <c r="AL70" i="1"/>
  <c r="AL69" i="1"/>
  <c r="AL73" i="1"/>
  <c r="AL71" i="1"/>
  <c r="AL72" i="1"/>
  <c r="AL74" i="1"/>
  <c r="AL68" i="1"/>
  <c r="AL67" i="1"/>
  <c r="AL57" i="1"/>
  <c r="AN4" i="1"/>
  <c r="AM3" i="1"/>
  <c r="AN28" i="1"/>
  <c r="AN25" i="1"/>
  <c r="AM64" i="1"/>
  <c r="AM65" i="1"/>
  <c r="AM63" i="1"/>
  <c r="AM59" i="1"/>
  <c r="AM62" i="1"/>
  <c r="AN8" i="1"/>
  <c r="AN7" i="1"/>
  <c r="AN10" i="1"/>
  <c r="AN9" i="1"/>
  <c r="AN11" i="1"/>
  <c r="AN14" i="1"/>
  <c r="AN12" i="1"/>
  <c r="AN66" i="1"/>
  <c r="AN17" i="1"/>
  <c r="AN16" i="1"/>
  <c r="AN18" i="1"/>
  <c r="AN13" i="1"/>
  <c r="AN15" i="1"/>
  <c r="AN20" i="1"/>
  <c r="AN23" i="1"/>
  <c r="AN19" i="1"/>
  <c r="AN21" i="1"/>
  <c r="AN22" i="1"/>
  <c r="AN24" i="1"/>
  <c r="AN27" i="1"/>
  <c r="AN61" i="1"/>
  <c r="AN30" i="1"/>
  <c r="AN32" i="1"/>
  <c r="AN26" i="1"/>
  <c r="AN60" i="1"/>
  <c r="AN29" i="1"/>
  <c r="AN31" i="1"/>
  <c r="AN33" i="1"/>
  <c r="AN34" i="1"/>
  <c r="AN35" i="1"/>
  <c r="AN37" i="1"/>
  <c r="AN39" i="1"/>
  <c r="AN41" i="1"/>
  <c r="AN36" i="1"/>
  <c r="AN38" i="1"/>
  <c r="AN40" i="1"/>
  <c r="AN43" i="1"/>
  <c r="AN45" i="1"/>
  <c r="AN47" i="1"/>
  <c r="AN49" i="1"/>
  <c r="AN42" i="1"/>
  <c r="AN44" i="1"/>
  <c r="AN46" i="1"/>
  <c r="AN48" i="1"/>
  <c r="AN52" i="1"/>
  <c r="AN54" i="1"/>
  <c r="AN56" i="1"/>
  <c r="AN51" i="1"/>
  <c r="AN53" i="1"/>
  <c r="AN55" i="1"/>
  <c r="AN50" i="1"/>
  <c r="AM58" i="1"/>
  <c r="AM70" i="1"/>
  <c r="AM74" i="1"/>
  <c r="AM72" i="1"/>
  <c r="AM68" i="1"/>
  <c r="AM73" i="1"/>
  <c r="AM71" i="1"/>
  <c r="AM69" i="1"/>
  <c r="AM67" i="1"/>
  <c r="AM57" i="1"/>
  <c r="AO4" i="1"/>
  <c r="AN3" i="1"/>
  <c r="AO28" i="1"/>
  <c r="AO25" i="1"/>
  <c r="AN65" i="1"/>
  <c r="AN64" i="1"/>
  <c r="AN59" i="1"/>
  <c r="AN58" i="1"/>
  <c r="AN62" i="1"/>
  <c r="AO7" i="1"/>
  <c r="AO9" i="1"/>
  <c r="AO10" i="1"/>
  <c r="AO12" i="1"/>
  <c r="AO66" i="1"/>
  <c r="AO11" i="1"/>
  <c r="AO13" i="1"/>
  <c r="AO8" i="1"/>
  <c r="AO14" i="1"/>
  <c r="AO15" i="1"/>
  <c r="AO17" i="1"/>
  <c r="AO16" i="1"/>
  <c r="AO18" i="1"/>
  <c r="AO20" i="1"/>
  <c r="AO23" i="1"/>
  <c r="AO19" i="1"/>
  <c r="AO21" i="1"/>
  <c r="AO22" i="1"/>
  <c r="AO24" i="1"/>
  <c r="AO26" i="1"/>
  <c r="AO60" i="1"/>
  <c r="AO29" i="1"/>
  <c r="AO31" i="1"/>
  <c r="AO33" i="1"/>
  <c r="AO27" i="1"/>
  <c r="AO30" i="1"/>
  <c r="AO32" i="1"/>
  <c r="AO34" i="1"/>
  <c r="AO35" i="1"/>
  <c r="AO37" i="1"/>
  <c r="AO39" i="1"/>
  <c r="AO41" i="1"/>
  <c r="AO36" i="1"/>
  <c r="AO38" i="1"/>
  <c r="AO40" i="1"/>
  <c r="AO43" i="1"/>
  <c r="AO45" i="1"/>
  <c r="AO47" i="1"/>
  <c r="AO49" i="1"/>
  <c r="AO42" i="1"/>
  <c r="AO44" i="1"/>
  <c r="AO46" i="1"/>
  <c r="AO48" i="1"/>
  <c r="AO54" i="1"/>
  <c r="AO50" i="1"/>
  <c r="AO52" i="1"/>
  <c r="AO51" i="1"/>
  <c r="AO53" i="1"/>
  <c r="AO55" i="1"/>
  <c r="AO56" i="1"/>
  <c r="AN63" i="1"/>
  <c r="AN70" i="1"/>
  <c r="AN71" i="1"/>
  <c r="AN69" i="1"/>
  <c r="AN73" i="1"/>
  <c r="AN68" i="1"/>
  <c r="AN74" i="1"/>
  <c r="AN72" i="1"/>
  <c r="AN67" i="1"/>
  <c r="AN57" i="1"/>
  <c r="AP4" i="1"/>
  <c r="AO3" i="1"/>
  <c r="AP28" i="1"/>
  <c r="AP25" i="1"/>
  <c r="AO61" i="1"/>
  <c r="AO64" i="1"/>
  <c r="AO65" i="1"/>
  <c r="AO58" i="1"/>
  <c r="AO59" i="1"/>
  <c r="AO62" i="1"/>
  <c r="AP7" i="1"/>
  <c r="AP8" i="1"/>
  <c r="AP11" i="1"/>
  <c r="AP10" i="1"/>
  <c r="AP12" i="1"/>
  <c r="AP66" i="1"/>
  <c r="AP9" i="1"/>
  <c r="AP13" i="1"/>
  <c r="AP15" i="1"/>
  <c r="AP16" i="1"/>
  <c r="AP18" i="1"/>
  <c r="AP14" i="1"/>
  <c r="AP17" i="1"/>
  <c r="AP19" i="1"/>
  <c r="AP21" i="1"/>
  <c r="AP22" i="1"/>
  <c r="AP24" i="1"/>
  <c r="AP20" i="1"/>
  <c r="AP23" i="1"/>
  <c r="AP26" i="1"/>
  <c r="AP60" i="1"/>
  <c r="AP29" i="1"/>
  <c r="AP31" i="1"/>
  <c r="AP33" i="1"/>
  <c r="AP27" i="1"/>
  <c r="AP30" i="1"/>
  <c r="AP32" i="1"/>
  <c r="AP36" i="1"/>
  <c r="AP38" i="1"/>
  <c r="AP40" i="1"/>
  <c r="AP42" i="1"/>
  <c r="AP34" i="1"/>
  <c r="AP35" i="1"/>
  <c r="AP37" i="1"/>
  <c r="AP39" i="1"/>
  <c r="AP41" i="1"/>
  <c r="AP44" i="1"/>
  <c r="AP46" i="1"/>
  <c r="AP48" i="1"/>
  <c r="AP50" i="1"/>
  <c r="AP43" i="1"/>
  <c r="AP45" i="1"/>
  <c r="AP47" i="1"/>
  <c r="AP49" i="1"/>
  <c r="AP51" i="1"/>
  <c r="AP53" i="1"/>
  <c r="AP55" i="1"/>
  <c r="AP52" i="1"/>
  <c r="AP54" i="1"/>
  <c r="AP56" i="1"/>
  <c r="AO63" i="1"/>
  <c r="AO70" i="1"/>
  <c r="AO68" i="1"/>
  <c r="AO71" i="1"/>
  <c r="AO73" i="1"/>
  <c r="AO72" i="1"/>
  <c r="AO74" i="1"/>
  <c r="AO69" i="1"/>
  <c r="AO57" i="1"/>
  <c r="AO67" i="1"/>
  <c r="AQ4" i="1"/>
  <c r="AP3" i="1"/>
  <c r="AQ28" i="1"/>
  <c r="AQ25" i="1"/>
  <c r="AP61" i="1"/>
  <c r="AP64" i="1"/>
  <c r="AP65" i="1"/>
  <c r="AQ8" i="1"/>
  <c r="AQ7" i="1"/>
  <c r="AQ11" i="1"/>
  <c r="AQ9" i="1"/>
  <c r="AQ10" i="1"/>
  <c r="AQ12" i="1"/>
  <c r="AQ66" i="1"/>
  <c r="AQ14" i="1"/>
  <c r="AQ13" i="1"/>
  <c r="AQ15" i="1"/>
  <c r="AQ16" i="1"/>
  <c r="AQ18" i="1"/>
  <c r="AQ17" i="1"/>
  <c r="AQ19" i="1"/>
  <c r="AQ21" i="1"/>
  <c r="AQ22" i="1"/>
  <c r="AQ24" i="1"/>
  <c r="AQ20" i="1"/>
  <c r="AQ23" i="1"/>
  <c r="AQ27" i="1"/>
  <c r="AQ61" i="1"/>
  <c r="AQ30" i="1"/>
  <c r="AQ32" i="1"/>
  <c r="AQ34" i="1"/>
  <c r="AQ26" i="1"/>
  <c r="AQ60" i="1"/>
  <c r="AQ29" i="1"/>
  <c r="AQ31" i="1"/>
  <c r="AQ33" i="1"/>
  <c r="AQ36" i="1"/>
  <c r="AQ38" i="1"/>
  <c r="AQ40" i="1"/>
  <c r="AQ35" i="1"/>
  <c r="AQ37" i="1"/>
  <c r="AQ39" i="1"/>
  <c r="AQ41" i="1"/>
  <c r="AQ44" i="1"/>
  <c r="AQ46" i="1"/>
  <c r="AQ48" i="1"/>
  <c r="AQ42" i="1"/>
  <c r="AQ43" i="1"/>
  <c r="AQ45" i="1"/>
  <c r="AQ47" i="1"/>
  <c r="AQ49" i="1"/>
  <c r="AQ55" i="1"/>
  <c r="AQ50" i="1"/>
  <c r="AQ52" i="1"/>
  <c r="AQ54" i="1"/>
  <c r="AQ56" i="1"/>
  <c r="AQ51" i="1"/>
  <c r="AQ53" i="1"/>
  <c r="AP63" i="1"/>
  <c r="AP59" i="1"/>
  <c r="AP58" i="1"/>
  <c r="AP62" i="1"/>
  <c r="AP70" i="1"/>
  <c r="AP74" i="1"/>
  <c r="AP69" i="1"/>
  <c r="AP73" i="1"/>
  <c r="AP72" i="1"/>
  <c r="AP71" i="1"/>
  <c r="AP68" i="1"/>
  <c r="AP67" i="1"/>
  <c r="AP57" i="1"/>
  <c r="AR4" i="1"/>
  <c r="AQ3" i="1"/>
  <c r="AR28" i="1"/>
  <c r="AR25" i="1"/>
  <c r="AQ64" i="1"/>
  <c r="AQ65" i="1"/>
  <c r="AQ59" i="1"/>
  <c r="AQ62" i="1"/>
  <c r="AQ58" i="1"/>
  <c r="AQ63" i="1"/>
  <c r="AR8" i="1"/>
  <c r="AR7" i="1"/>
  <c r="AR9" i="1"/>
  <c r="AR10" i="1"/>
  <c r="AR12" i="1"/>
  <c r="AR66" i="1"/>
  <c r="AR14" i="1"/>
  <c r="AR11" i="1"/>
  <c r="AR13" i="1"/>
  <c r="AR17" i="1"/>
  <c r="AR15" i="1"/>
  <c r="AR16" i="1"/>
  <c r="AR18" i="1"/>
  <c r="AR20" i="1"/>
  <c r="AR23" i="1"/>
  <c r="AR19" i="1"/>
  <c r="AR21" i="1"/>
  <c r="AR22" i="1"/>
  <c r="AR24" i="1"/>
  <c r="AR27" i="1"/>
  <c r="AR61" i="1"/>
  <c r="AR30" i="1"/>
  <c r="AR32" i="1"/>
  <c r="AR26" i="1"/>
  <c r="AR60" i="1"/>
  <c r="AR29" i="1"/>
  <c r="AR31" i="1"/>
  <c r="AR33" i="1"/>
  <c r="AR35" i="1"/>
  <c r="AR37" i="1"/>
  <c r="AR39" i="1"/>
  <c r="AR41" i="1"/>
  <c r="AR36" i="1"/>
  <c r="AR38" i="1"/>
  <c r="AR40" i="1"/>
  <c r="AR34" i="1"/>
  <c r="AR42" i="1"/>
  <c r="AR43" i="1"/>
  <c r="AR45" i="1"/>
  <c r="AR47" i="1"/>
  <c r="AR49" i="1"/>
  <c r="AR44" i="1"/>
  <c r="AR46" i="1"/>
  <c r="AR48" i="1"/>
  <c r="AR50" i="1"/>
  <c r="AR52" i="1"/>
  <c r="AR54" i="1"/>
  <c r="AR56" i="1"/>
  <c r="AR51" i="1"/>
  <c r="AR53" i="1"/>
  <c r="AR55" i="1"/>
  <c r="AQ70" i="1"/>
  <c r="AQ71" i="1"/>
  <c r="AQ73" i="1"/>
  <c r="AQ68" i="1"/>
  <c r="AQ74" i="1"/>
  <c r="AQ72" i="1"/>
  <c r="AQ69" i="1"/>
  <c r="AQ67" i="1"/>
  <c r="AQ57" i="1"/>
  <c r="AS4" i="1"/>
  <c r="AR3" i="1"/>
  <c r="AS28" i="1"/>
  <c r="AS25" i="1"/>
  <c r="AR65" i="1"/>
  <c r="AR64" i="1"/>
  <c r="AR58" i="1"/>
  <c r="AS7" i="1"/>
  <c r="AS9" i="1"/>
  <c r="AS10" i="1"/>
  <c r="AS12" i="1"/>
  <c r="AS66" i="1"/>
  <c r="AS8" i="1"/>
  <c r="AS11" i="1"/>
  <c r="AS13" i="1"/>
  <c r="AS14" i="1"/>
  <c r="AS17" i="1"/>
  <c r="AS15" i="1"/>
  <c r="AS16" i="1"/>
  <c r="AS18" i="1"/>
  <c r="AS20" i="1"/>
  <c r="AS23" i="1"/>
  <c r="AS19" i="1"/>
  <c r="AS21" i="1"/>
  <c r="AS22" i="1"/>
  <c r="AS24" i="1"/>
  <c r="AS26" i="1"/>
  <c r="AS60" i="1"/>
  <c r="AS29" i="1"/>
  <c r="AS31" i="1"/>
  <c r="AS33" i="1"/>
  <c r="AS27" i="1"/>
  <c r="AS30" i="1"/>
  <c r="AS32" i="1"/>
  <c r="AS34" i="1"/>
  <c r="AS35" i="1"/>
  <c r="AS37" i="1"/>
  <c r="AS39" i="1"/>
  <c r="AS41" i="1"/>
  <c r="AS36" i="1"/>
  <c r="AS38" i="1"/>
  <c r="AS40" i="1"/>
  <c r="AS42" i="1"/>
  <c r="AS43" i="1"/>
  <c r="AS45" i="1"/>
  <c r="AS47" i="1"/>
  <c r="AS49" i="1"/>
  <c r="AS44" i="1"/>
  <c r="AS46" i="1"/>
  <c r="AS48" i="1"/>
  <c r="AS52" i="1"/>
  <c r="AS56" i="1"/>
  <c r="AS54" i="1"/>
  <c r="AS51" i="1"/>
  <c r="AS53" i="1"/>
  <c r="AS55" i="1"/>
  <c r="AS50" i="1"/>
  <c r="AR62" i="1"/>
  <c r="AR59" i="1"/>
  <c r="AR63" i="1"/>
  <c r="AR70" i="1"/>
  <c r="AR73" i="1"/>
  <c r="AR68" i="1"/>
  <c r="AR74" i="1"/>
  <c r="AR72" i="1"/>
  <c r="AR71" i="1"/>
  <c r="AR69" i="1"/>
  <c r="AR67" i="1"/>
  <c r="AR57" i="1"/>
  <c r="AT4" i="1"/>
  <c r="AS3" i="1"/>
  <c r="AT28" i="1"/>
  <c r="AT25" i="1"/>
  <c r="AS61" i="1"/>
  <c r="AS64" i="1"/>
  <c r="AS65" i="1"/>
  <c r="AS59" i="1"/>
  <c r="AS62" i="1"/>
  <c r="AT7" i="1"/>
  <c r="AT8" i="1"/>
  <c r="AT9" i="1"/>
  <c r="AT10" i="1"/>
  <c r="AT13" i="1"/>
  <c r="AT15" i="1"/>
  <c r="AT12" i="1"/>
  <c r="AT66" i="1"/>
  <c r="AT16" i="1"/>
  <c r="AT18" i="1"/>
  <c r="AT11" i="1"/>
  <c r="AT14" i="1"/>
  <c r="AT17" i="1"/>
  <c r="AT19" i="1"/>
  <c r="AT21" i="1"/>
  <c r="AT22" i="1"/>
  <c r="AT24" i="1"/>
  <c r="AT20" i="1"/>
  <c r="AT23" i="1"/>
  <c r="AT26" i="1"/>
  <c r="AT60" i="1"/>
  <c r="AT29" i="1"/>
  <c r="AT31" i="1"/>
  <c r="AT33" i="1"/>
  <c r="AT27" i="1"/>
  <c r="AT61" i="1"/>
  <c r="AT30" i="1"/>
  <c r="AT32" i="1"/>
  <c r="AT36" i="1"/>
  <c r="AT38" i="1"/>
  <c r="AT40" i="1"/>
  <c r="AT42" i="1"/>
  <c r="AT34" i="1"/>
  <c r="AT35" i="1"/>
  <c r="AT37" i="1"/>
  <c r="AT39" i="1"/>
  <c r="AT41" i="1"/>
  <c r="AT44" i="1"/>
  <c r="AT46" i="1"/>
  <c r="AT48" i="1"/>
  <c r="AT43" i="1"/>
  <c r="AT45" i="1"/>
  <c r="AT47" i="1"/>
  <c r="AT49" i="1"/>
  <c r="AT51" i="1"/>
  <c r="AT53" i="1"/>
  <c r="AT55" i="1"/>
  <c r="AT50" i="1"/>
  <c r="AT52" i="1"/>
  <c r="AT54" i="1"/>
  <c r="AT56" i="1"/>
  <c r="AS58" i="1"/>
  <c r="AS63" i="1"/>
  <c r="AS70" i="1"/>
  <c r="AS72" i="1"/>
  <c r="AS73" i="1"/>
  <c r="AS71" i="1"/>
  <c r="AS69" i="1"/>
  <c r="AS68" i="1"/>
  <c r="AS74" i="1"/>
  <c r="AS57" i="1"/>
  <c r="AS67" i="1"/>
  <c r="AU4" i="1"/>
  <c r="AT3" i="1"/>
  <c r="AU28" i="1"/>
  <c r="AU25" i="1"/>
  <c r="AT64" i="1"/>
  <c r="AT65" i="1"/>
  <c r="AU8" i="1"/>
  <c r="AU11" i="1"/>
  <c r="AU10" i="1"/>
  <c r="AU12" i="1"/>
  <c r="AU66" i="1"/>
  <c r="AU14" i="1"/>
  <c r="AU7" i="1"/>
  <c r="AU9" i="1"/>
  <c r="AU13" i="1"/>
  <c r="AU15" i="1"/>
  <c r="AU16" i="1"/>
  <c r="AU17" i="1"/>
  <c r="AU18" i="1"/>
  <c r="AU19" i="1"/>
  <c r="AU21" i="1"/>
  <c r="AU22" i="1"/>
  <c r="AU24" i="1"/>
  <c r="AU20" i="1"/>
  <c r="AU23" i="1"/>
  <c r="AU27" i="1"/>
  <c r="AU30" i="1"/>
  <c r="AU32" i="1"/>
  <c r="AU34" i="1"/>
  <c r="AU26" i="1"/>
  <c r="AU60" i="1"/>
  <c r="AU29" i="1"/>
  <c r="AU31" i="1"/>
  <c r="AU33" i="1"/>
  <c r="AU36" i="1"/>
  <c r="AU38" i="1"/>
  <c r="AU40" i="1"/>
  <c r="AU35" i="1"/>
  <c r="AU37" i="1"/>
  <c r="AU39" i="1"/>
  <c r="AU41" i="1"/>
  <c r="AU44" i="1"/>
  <c r="AU46" i="1"/>
  <c r="AU48" i="1"/>
  <c r="AU42" i="1"/>
  <c r="AU43" i="1"/>
  <c r="AU45" i="1"/>
  <c r="AU47" i="1"/>
  <c r="AU49" i="1"/>
  <c r="AU53" i="1"/>
  <c r="AU51" i="1"/>
  <c r="AU50" i="1"/>
  <c r="AU52" i="1"/>
  <c r="AU54" i="1"/>
  <c r="AU56" i="1"/>
  <c r="AU55" i="1"/>
  <c r="AT63" i="1"/>
  <c r="AT62" i="1"/>
  <c r="AT59" i="1"/>
  <c r="AT58" i="1"/>
  <c r="AT70" i="1"/>
  <c r="AT68" i="1"/>
  <c r="AT73" i="1"/>
  <c r="AT71" i="1"/>
  <c r="AT74" i="1"/>
  <c r="AT69" i="1"/>
  <c r="AT72" i="1"/>
  <c r="AT67" i="1"/>
  <c r="AT57" i="1"/>
  <c r="AV4" i="1"/>
  <c r="AU3" i="1"/>
  <c r="AV28" i="1"/>
  <c r="AV25" i="1"/>
  <c r="AU61" i="1"/>
  <c r="AU64" i="1"/>
  <c r="AU65" i="1"/>
  <c r="AU59" i="1"/>
  <c r="AU62" i="1"/>
  <c r="AV8" i="1"/>
  <c r="AV7" i="1"/>
  <c r="AV10" i="1"/>
  <c r="AV9" i="1"/>
  <c r="AV11" i="1"/>
  <c r="AV14" i="1"/>
  <c r="AV17" i="1"/>
  <c r="AV12" i="1"/>
  <c r="AV66" i="1"/>
  <c r="AV13" i="1"/>
  <c r="AV15" i="1"/>
  <c r="AV16" i="1"/>
  <c r="AV18" i="1"/>
  <c r="AV20" i="1"/>
  <c r="AV23" i="1"/>
  <c r="AV19" i="1"/>
  <c r="AV21" i="1"/>
  <c r="AV22" i="1"/>
  <c r="AV24" i="1"/>
  <c r="AV27" i="1"/>
  <c r="AV30" i="1"/>
  <c r="AV32" i="1"/>
  <c r="AV26" i="1"/>
  <c r="AV60" i="1"/>
  <c r="AV29" i="1"/>
  <c r="AV31" i="1"/>
  <c r="AV33" i="1"/>
  <c r="AV35" i="1"/>
  <c r="AV37" i="1"/>
  <c r="AV39" i="1"/>
  <c r="AV41" i="1"/>
  <c r="AV34" i="1"/>
  <c r="AV36" i="1"/>
  <c r="AV38" i="1"/>
  <c r="AV40" i="1"/>
  <c r="AV43" i="1"/>
  <c r="AV45" i="1"/>
  <c r="AV47" i="1"/>
  <c r="AV49" i="1"/>
  <c r="AV44" i="1"/>
  <c r="AV46" i="1"/>
  <c r="AV48" i="1"/>
  <c r="AV42" i="1"/>
  <c r="AV50" i="1"/>
  <c r="AV52" i="1"/>
  <c r="AV54" i="1"/>
  <c r="AV56" i="1"/>
  <c r="AV51" i="1"/>
  <c r="AV53" i="1"/>
  <c r="AV55" i="1"/>
  <c r="AU58" i="1"/>
  <c r="AU63" i="1"/>
  <c r="AU70" i="1"/>
  <c r="AU74" i="1"/>
  <c r="AU72" i="1"/>
  <c r="AU68" i="1"/>
  <c r="AU73" i="1"/>
  <c r="AU71" i="1"/>
  <c r="AU69" i="1"/>
  <c r="AU67" i="1"/>
  <c r="AU57" i="1"/>
  <c r="AW4" i="1"/>
  <c r="AV3" i="1"/>
  <c r="AW28" i="1"/>
  <c r="AW25" i="1"/>
  <c r="AV61" i="1"/>
  <c r="AV65" i="1"/>
  <c r="AV64" i="1"/>
  <c r="AV58" i="1"/>
  <c r="AW7" i="1"/>
  <c r="AW9" i="1"/>
  <c r="AW8" i="1"/>
  <c r="AW10" i="1"/>
  <c r="AW12" i="1"/>
  <c r="AW66" i="1"/>
  <c r="AW11" i="1"/>
  <c r="AW13" i="1"/>
  <c r="AW14" i="1"/>
  <c r="AW17" i="1"/>
  <c r="AW15" i="1"/>
  <c r="AW16" i="1"/>
  <c r="AW18" i="1"/>
  <c r="AW20" i="1"/>
  <c r="AW23" i="1"/>
  <c r="AW19" i="1"/>
  <c r="AW21" i="1"/>
  <c r="AW22" i="1"/>
  <c r="AW24" i="1"/>
  <c r="AW26" i="1"/>
  <c r="AW60" i="1"/>
  <c r="AW29" i="1"/>
  <c r="AW31" i="1"/>
  <c r="AW33" i="1"/>
  <c r="AW27" i="1"/>
  <c r="AW30" i="1"/>
  <c r="AW32" i="1"/>
  <c r="AW35" i="1"/>
  <c r="AW37" i="1"/>
  <c r="AW39" i="1"/>
  <c r="AW41" i="1"/>
  <c r="AW34" i="1"/>
  <c r="AW36" i="1"/>
  <c r="AW38" i="1"/>
  <c r="AW40" i="1"/>
  <c r="AW42" i="1"/>
  <c r="AW43" i="1"/>
  <c r="AW45" i="1"/>
  <c r="AW47" i="1"/>
  <c r="AW49" i="1"/>
  <c r="AW44" i="1"/>
  <c r="AW46" i="1"/>
  <c r="AW48" i="1"/>
  <c r="AW56" i="1"/>
  <c r="AW51" i="1"/>
  <c r="AW53" i="1"/>
  <c r="AW55" i="1"/>
  <c r="AW50" i="1"/>
  <c r="AW52" i="1"/>
  <c r="AW54" i="1"/>
  <c r="AV63" i="1"/>
  <c r="AV62" i="1"/>
  <c r="AV59" i="1"/>
  <c r="AV70" i="1"/>
  <c r="AV71" i="1"/>
  <c r="AV69" i="1"/>
  <c r="AV68" i="1"/>
  <c r="AV74" i="1"/>
  <c r="AV73" i="1"/>
  <c r="AV72" i="1"/>
  <c r="AV67" i="1"/>
  <c r="AV57" i="1"/>
  <c r="AX4" i="1"/>
  <c r="AW3" i="1"/>
  <c r="AX28" i="1"/>
  <c r="AX25" i="1"/>
  <c r="AW61" i="1"/>
  <c r="AW65" i="1"/>
  <c r="AW58" i="1"/>
  <c r="AW64" i="1"/>
  <c r="AX7" i="1"/>
  <c r="AX8" i="1"/>
  <c r="AX9" i="1"/>
  <c r="AX12" i="1"/>
  <c r="AX66" i="1"/>
  <c r="AX11" i="1"/>
  <c r="AX13" i="1"/>
  <c r="AX15" i="1"/>
  <c r="AX10" i="1"/>
  <c r="AX16" i="1"/>
  <c r="AX17" i="1"/>
  <c r="AX14" i="1"/>
  <c r="AX19" i="1"/>
  <c r="AX21" i="1"/>
  <c r="AX22" i="1"/>
  <c r="AX24" i="1"/>
  <c r="AX18" i="1"/>
  <c r="AX20" i="1"/>
  <c r="AX23" i="1"/>
  <c r="AX26" i="1"/>
  <c r="AX60" i="1"/>
  <c r="AX29" i="1"/>
  <c r="AX31" i="1"/>
  <c r="AX33" i="1"/>
  <c r="AX27" i="1"/>
  <c r="AX30" i="1"/>
  <c r="AX32" i="1"/>
  <c r="AX34" i="1"/>
  <c r="AX36" i="1"/>
  <c r="AX38" i="1"/>
  <c r="AX40" i="1"/>
  <c r="AX42" i="1"/>
  <c r="AX35" i="1"/>
  <c r="AX37" i="1"/>
  <c r="AX39" i="1"/>
  <c r="AX41" i="1"/>
  <c r="AX44" i="1"/>
  <c r="AX46" i="1"/>
  <c r="AX48" i="1"/>
  <c r="AX43" i="1"/>
  <c r="AX45" i="1"/>
  <c r="AX47" i="1"/>
  <c r="AX49" i="1"/>
  <c r="AX51" i="1"/>
  <c r="AX53" i="1"/>
  <c r="AX55" i="1"/>
  <c r="AX50" i="1"/>
  <c r="AX52" i="1"/>
  <c r="AX54" i="1"/>
  <c r="AX56" i="1"/>
  <c r="AW59" i="1"/>
  <c r="AW62" i="1"/>
  <c r="AW63" i="1"/>
  <c r="AW70" i="1"/>
  <c r="AW74" i="1"/>
  <c r="AW72" i="1"/>
  <c r="AW73" i="1"/>
  <c r="AW69" i="1"/>
  <c r="AW71" i="1"/>
  <c r="AW68" i="1"/>
  <c r="AW57" i="1"/>
  <c r="AW67" i="1"/>
  <c r="AY4" i="1"/>
  <c r="AX3" i="1"/>
  <c r="AY28" i="1"/>
  <c r="AY25" i="1"/>
  <c r="AX61" i="1"/>
  <c r="AX64" i="1"/>
  <c r="AX65" i="1"/>
  <c r="AY8" i="1"/>
  <c r="AY9" i="1"/>
  <c r="AY11" i="1"/>
  <c r="AY7" i="1"/>
  <c r="AY10" i="1"/>
  <c r="AY12" i="1"/>
  <c r="AY66" i="1"/>
  <c r="AY14" i="1"/>
  <c r="AY13" i="1"/>
  <c r="AY16" i="1"/>
  <c r="AY15" i="1"/>
  <c r="AY17" i="1"/>
  <c r="AY19" i="1"/>
  <c r="AY21" i="1"/>
  <c r="AY22" i="1"/>
  <c r="AY24" i="1"/>
  <c r="AY18" i="1"/>
  <c r="AY20" i="1"/>
  <c r="AY23" i="1"/>
  <c r="AY27" i="1"/>
  <c r="AY61" i="1"/>
  <c r="AY30" i="1"/>
  <c r="AY32" i="1"/>
  <c r="AY26" i="1"/>
  <c r="AY60" i="1"/>
  <c r="AY29" i="1"/>
  <c r="AY31" i="1"/>
  <c r="AY33" i="1"/>
  <c r="AY34" i="1"/>
  <c r="AY36" i="1"/>
  <c r="AY38" i="1"/>
  <c r="AY40" i="1"/>
  <c r="AY35" i="1"/>
  <c r="AY37" i="1"/>
  <c r="AY39" i="1"/>
  <c r="AY41" i="1"/>
  <c r="AY42" i="1"/>
  <c r="AY44" i="1"/>
  <c r="AY46" i="1"/>
  <c r="AY48" i="1"/>
  <c r="AY43" i="1"/>
  <c r="AY45" i="1"/>
  <c r="AY47" i="1"/>
  <c r="AY49" i="1"/>
  <c r="AY51" i="1"/>
  <c r="AY55" i="1"/>
  <c r="AY53" i="1"/>
  <c r="AY50" i="1"/>
  <c r="AY52" i="1"/>
  <c r="AY54" i="1"/>
  <c r="AY56" i="1"/>
  <c r="AX59" i="1"/>
  <c r="AX58" i="1"/>
  <c r="AX62" i="1"/>
  <c r="AX63" i="1"/>
  <c r="AX70" i="1"/>
  <c r="AX68" i="1"/>
  <c r="AX69" i="1"/>
  <c r="AX73" i="1"/>
  <c r="AX72" i="1"/>
  <c r="AX71" i="1"/>
  <c r="AX74" i="1"/>
  <c r="AX67" i="1"/>
  <c r="AX57" i="1"/>
  <c r="AZ4" i="1"/>
  <c r="AY3" i="1"/>
  <c r="AZ28" i="1"/>
  <c r="AZ25" i="1"/>
  <c r="AY64" i="1"/>
  <c r="AY65" i="1"/>
  <c r="AY58" i="1"/>
  <c r="AY62" i="1"/>
  <c r="AY59" i="1"/>
  <c r="AZ8" i="1"/>
  <c r="AZ7" i="1"/>
  <c r="AZ10" i="1"/>
  <c r="AZ12" i="1"/>
  <c r="AZ66" i="1"/>
  <c r="AZ14" i="1"/>
  <c r="AZ11" i="1"/>
  <c r="AZ9" i="1"/>
  <c r="AZ15" i="1"/>
  <c r="AZ17" i="1"/>
  <c r="AZ13" i="1"/>
  <c r="AZ16" i="1"/>
  <c r="AZ18" i="1"/>
  <c r="AZ20" i="1"/>
  <c r="AZ23" i="1"/>
  <c r="AZ19" i="1"/>
  <c r="AZ21" i="1"/>
  <c r="AZ22" i="1"/>
  <c r="AZ24" i="1"/>
  <c r="AZ27" i="1"/>
  <c r="AZ61" i="1"/>
  <c r="AZ30" i="1"/>
  <c r="AZ32" i="1"/>
  <c r="AZ26" i="1"/>
  <c r="AZ29" i="1"/>
  <c r="AZ31" i="1"/>
  <c r="AZ33" i="1"/>
  <c r="AZ35" i="1"/>
  <c r="AZ37" i="1"/>
  <c r="AZ39" i="1"/>
  <c r="AZ41" i="1"/>
  <c r="AZ34" i="1"/>
  <c r="AZ36" i="1"/>
  <c r="AZ38" i="1"/>
  <c r="AZ40" i="1"/>
  <c r="AZ43" i="1"/>
  <c r="AZ45" i="1"/>
  <c r="AZ47" i="1"/>
  <c r="AZ49" i="1"/>
  <c r="AZ42" i="1"/>
  <c r="AZ44" i="1"/>
  <c r="AZ46" i="1"/>
  <c r="AZ48" i="1"/>
  <c r="AZ50" i="1"/>
  <c r="AZ52" i="1"/>
  <c r="AZ54" i="1"/>
  <c r="AZ56" i="1"/>
  <c r="AZ51" i="1"/>
  <c r="AZ53" i="1"/>
  <c r="AZ55" i="1"/>
  <c r="AY63" i="1"/>
  <c r="AY70" i="1"/>
  <c r="AY68" i="1"/>
  <c r="AY74" i="1"/>
  <c r="AY71" i="1"/>
  <c r="AY72" i="1"/>
  <c r="AY69" i="1"/>
  <c r="AY73" i="1"/>
  <c r="AY67" i="1"/>
  <c r="AY57" i="1"/>
  <c r="AZ3" i="1"/>
  <c r="BA4" i="1"/>
  <c r="BA28" i="1"/>
  <c r="BA25" i="1"/>
  <c r="AZ60" i="1"/>
  <c r="AZ65" i="1"/>
  <c r="AZ64" i="1"/>
  <c r="AZ58" i="1"/>
  <c r="AZ62" i="1"/>
  <c r="BA7" i="1"/>
  <c r="BA9" i="1"/>
  <c r="BA8" i="1"/>
  <c r="BA10" i="1"/>
  <c r="BA12" i="1"/>
  <c r="BA66" i="1"/>
  <c r="BA11" i="1"/>
  <c r="BA13" i="1"/>
  <c r="BA14" i="1"/>
  <c r="BA15" i="1"/>
  <c r="BA17" i="1"/>
  <c r="BA16" i="1"/>
  <c r="BA18" i="1"/>
  <c r="BA20" i="1"/>
  <c r="BA23" i="1"/>
  <c r="BA19" i="1"/>
  <c r="BA21" i="1"/>
  <c r="BA22" i="1"/>
  <c r="BA24" i="1"/>
  <c r="BA26" i="1"/>
  <c r="BA29" i="1"/>
  <c r="BA31" i="1"/>
  <c r="BA33" i="1"/>
  <c r="BA27" i="1"/>
  <c r="BA61" i="1"/>
  <c r="BA30" i="1"/>
  <c r="BA32" i="1"/>
  <c r="BA35" i="1"/>
  <c r="BA37" i="1"/>
  <c r="BA39" i="1"/>
  <c r="BA41" i="1"/>
  <c r="BA34" i="1"/>
  <c r="BA36" i="1"/>
  <c r="BA38" i="1"/>
  <c r="BA40" i="1"/>
  <c r="BA43" i="1"/>
  <c r="BA45" i="1"/>
  <c r="BA47" i="1"/>
  <c r="BA49" i="1"/>
  <c r="BA42" i="1"/>
  <c r="BA44" i="1"/>
  <c r="BA46" i="1"/>
  <c r="BA48" i="1"/>
  <c r="BA54" i="1"/>
  <c r="BA56" i="1"/>
  <c r="BA52" i="1"/>
  <c r="BA51" i="1"/>
  <c r="BA53" i="1"/>
  <c r="BA55" i="1"/>
  <c r="BA50" i="1"/>
  <c r="AZ63" i="1"/>
  <c r="AZ59" i="1"/>
  <c r="AZ70" i="1"/>
  <c r="AZ71" i="1"/>
  <c r="AZ69" i="1"/>
  <c r="AZ68" i="1"/>
  <c r="AZ74" i="1"/>
  <c r="AZ73" i="1"/>
  <c r="AZ72" i="1"/>
  <c r="AZ67" i="1"/>
  <c r="AZ57" i="1"/>
  <c r="BB4" i="1"/>
  <c r="BA3" i="1"/>
  <c r="BB28" i="1"/>
  <c r="BB25" i="1"/>
  <c r="BA60" i="1"/>
  <c r="BA64" i="1"/>
  <c r="BA65" i="1"/>
  <c r="BB7" i="1"/>
  <c r="BB8" i="1"/>
  <c r="BB9" i="1"/>
  <c r="BB13" i="1"/>
  <c r="BB15" i="1"/>
  <c r="BB12" i="1"/>
  <c r="BB66" i="1"/>
  <c r="BB14" i="1"/>
  <c r="BB16" i="1"/>
  <c r="BB10" i="1"/>
  <c r="BB17" i="1"/>
  <c r="BB11" i="1"/>
  <c r="BB19" i="1"/>
  <c r="BB21" i="1"/>
  <c r="BB22" i="1"/>
  <c r="BB24" i="1"/>
  <c r="BB18" i="1"/>
  <c r="BB20" i="1"/>
  <c r="BB23" i="1"/>
  <c r="BB26" i="1"/>
  <c r="BB60" i="1"/>
  <c r="BB29" i="1"/>
  <c r="BB31" i="1"/>
  <c r="BB33" i="1"/>
  <c r="BB27" i="1"/>
  <c r="BB61" i="1"/>
  <c r="BB30" i="1"/>
  <c r="BB32" i="1"/>
  <c r="BB34" i="1"/>
  <c r="BB36" i="1"/>
  <c r="BB38" i="1"/>
  <c r="BB40" i="1"/>
  <c r="BB35" i="1"/>
  <c r="BB37" i="1"/>
  <c r="BB39" i="1"/>
  <c r="BB41" i="1"/>
  <c r="BB42" i="1"/>
  <c r="BB44" i="1"/>
  <c r="BB46" i="1"/>
  <c r="BB48" i="1"/>
  <c r="BB43" i="1"/>
  <c r="BB45" i="1"/>
  <c r="BB47" i="1"/>
  <c r="BB49" i="1"/>
  <c r="BB51" i="1"/>
  <c r="BB53" i="1"/>
  <c r="BB55" i="1"/>
  <c r="BB50" i="1"/>
  <c r="BB52" i="1"/>
  <c r="BB54" i="1"/>
  <c r="BB56" i="1"/>
  <c r="BA58" i="1"/>
  <c r="BA63" i="1"/>
  <c r="BA59" i="1"/>
  <c r="BA62" i="1"/>
  <c r="BA70" i="1"/>
  <c r="BA71" i="1"/>
  <c r="BA69" i="1"/>
  <c r="BA73" i="1"/>
  <c r="BA72" i="1"/>
  <c r="BA68" i="1"/>
  <c r="BA74" i="1"/>
  <c r="BA57" i="1"/>
  <c r="BA67" i="1"/>
  <c r="BC4" i="1"/>
  <c r="BB3" i="1"/>
  <c r="BC28" i="1"/>
  <c r="BC25" i="1"/>
  <c r="BB64" i="1"/>
  <c r="BB65" i="1"/>
  <c r="BB58" i="1"/>
  <c r="BB62" i="1"/>
  <c r="BB59" i="1"/>
  <c r="BC8" i="1"/>
  <c r="BC7" i="1"/>
  <c r="BC9" i="1"/>
  <c r="BC11" i="1"/>
  <c r="BC10" i="1"/>
  <c r="BC12" i="1"/>
  <c r="BC66" i="1"/>
  <c r="BC14" i="1"/>
  <c r="BC13" i="1"/>
  <c r="BC16" i="1"/>
  <c r="BC15" i="1"/>
  <c r="BC17" i="1"/>
  <c r="BC19" i="1"/>
  <c r="BC21" i="1"/>
  <c r="BC22" i="1"/>
  <c r="BC24" i="1"/>
  <c r="BC18" i="1"/>
  <c r="BC20" i="1"/>
  <c r="BC23" i="1"/>
  <c r="BC27" i="1"/>
  <c r="BC61" i="1"/>
  <c r="BC30" i="1"/>
  <c r="BC32" i="1"/>
  <c r="BC26" i="1"/>
  <c r="BC29" i="1"/>
  <c r="BC31" i="1"/>
  <c r="BC33" i="1"/>
  <c r="BC34" i="1"/>
  <c r="BC36" i="1"/>
  <c r="BC38" i="1"/>
  <c r="BC40" i="1"/>
  <c r="BC35" i="1"/>
  <c r="BC37" i="1"/>
  <c r="BC39" i="1"/>
  <c r="BC41" i="1"/>
  <c r="BC42" i="1"/>
  <c r="BC44" i="1"/>
  <c r="BC46" i="1"/>
  <c r="BC48" i="1"/>
  <c r="BC43" i="1"/>
  <c r="BC45" i="1"/>
  <c r="BC47" i="1"/>
  <c r="BC49" i="1"/>
  <c r="BC53" i="1"/>
  <c r="BC55" i="1"/>
  <c r="BC50" i="1"/>
  <c r="BC52" i="1"/>
  <c r="BC54" i="1"/>
  <c r="BC56" i="1"/>
  <c r="BC51" i="1"/>
  <c r="BB63" i="1"/>
  <c r="BB70" i="1"/>
  <c r="BB68" i="1"/>
  <c r="BB69" i="1"/>
  <c r="BB73" i="1"/>
  <c r="BB71" i="1"/>
  <c r="BB72" i="1"/>
  <c r="BB74" i="1"/>
  <c r="BB67" i="1"/>
  <c r="BB57" i="1"/>
  <c r="BD4" i="1"/>
  <c r="BC3" i="1"/>
  <c r="BD28" i="1"/>
  <c r="BD25" i="1"/>
  <c r="BC60" i="1"/>
  <c r="BC64" i="1"/>
  <c r="BC65" i="1"/>
  <c r="BC58" i="1"/>
  <c r="BD7" i="1"/>
  <c r="BD10" i="1"/>
  <c r="BD9" i="1"/>
  <c r="BD11" i="1"/>
  <c r="BD14" i="1"/>
  <c r="BD17" i="1"/>
  <c r="BD8" i="1"/>
  <c r="BD12" i="1"/>
  <c r="BD66" i="1"/>
  <c r="BD16" i="1"/>
  <c r="BD13" i="1"/>
  <c r="BD15" i="1"/>
  <c r="BD18" i="1"/>
  <c r="BD20" i="1"/>
  <c r="BD23" i="1"/>
  <c r="BD19" i="1"/>
  <c r="BD21" i="1"/>
  <c r="BD22" i="1"/>
  <c r="BD24" i="1"/>
  <c r="BD27" i="1"/>
  <c r="BD30" i="1"/>
  <c r="BD32" i="1"/>
  <c r="BD26" i="1"/>
  <c r="BD60" i="1"/>
  <c r="BD29" i="1"/>
  <c r="BD31" i="1"/>
  <c r="BD33" i="1"/>
  <c r="BD35" i="1"/>
  <c r="BD37" i="1"/>
  <c r="BD39" i="1"/>
  <c r="BD41" i="1"/>
  <c r="BD34" i="1"/>
  <c r="BD36" i="1"/>
  <c r="BD38" i="1"/>
  <c r="BD40" i="1"/>
  <c r="BD43" i="1"/>
  <c r="BD45" i="1"/>
  <c r="BD47" i="1"/>
  <c r="BD49" i="1"/>
  <c r="BD42" i="1"/>
  <c r="BD44" i="1"/>
  <c r="BD46" i="1"/>
  <c r="BD48" i="1"/>
  <c r="BD50" i="1"/>
  <c r="BD52" i="1"/>
  <c r="BD54" i="1"/>
  <c r="BD56" i="1"/>
  <c r="BD51" i="1"/>
  <c r="BD53" i="1"/>
  <c r="BD55" i="1"/>
  <c r="BC63" i="1"/>
  <c r="BC62" i="1"/>
  <c r="BC59" i="1"/>
  <c r="BC70" i="1"/>
  <c r="BC68" i="1"/>
  <c r="BC72" i="1"/>
  <c r="BC73" i="1"/>
  <c r="BC71" i="1"/>
  <c r="BC69" i="1"/>
  <c r="BC74" i="1"/>
  <c r="BC67" i="1"/>
  <c r="BC57" i="1"/>
  <c r="BE4" i="1"/>
  <c r="BD3" i="1"/>
  <c r="BE28" i="1"/>
  <c r="BE25" i="1"/>
  <c r="BD61" i="1"/>
  <c r="BD58" i="1"/>
  <c r="BD65" i="1"/>
  <c r="BD64" i="1"/>
  <c r="BE7" i="1"/>
  <c r="BE9" i="1"/>
  <c r="BE10" i="1"/>
  <c r="BE12" i="1"/>
  <c r="BE66" i="1"/>
  <c r="BE8" i="1"/>
  <c r="BE11" i="1"/>
  <c r="BE13" i="1"/>
  <c r="BE14" i="1"/>
  <c r="BE15" i="1"/>
  <c r="BE17" i="1"/>
  <c r="BE16" i="1"/>
  <c r="BE18" i="1"/>
  <c r="BE20" i="1"/>
  <c r="BE23" i="1"/>
  <c r="BE19" i="1"/>
  <c r="BE21" i="1"/>
  <c r="BE22" i="1"/>
  <c r="BE24" i="1"/>
  <c r="BE26" i="1"/>
  <c r="BE60" i="1"/>
  <c r="BE29" i="1"/>
  <c r="BE31" i="1"/>
  <c r="BE33" i="1"/>
  <c r="BE27" i="1"/>
  <c r="BE30" i="1"/>
  <c r="BE32" i="1"/>
  <c r="BE35" i="1"/>
  <c r="BE37" i="1"/>
  <c r="BE39" i="1"/>
  <c r="BE41" i="1"/>
  <c r="BE34" i="1"/>
  <c r="BE36" i="1"/>
  <c r="BE38" i="1"/>
  <c r="BE40" i="1"/>
  <c r="BE43" i="1"/>
  <c r="BE45" i="1"/>
  <c r="BE47" i="1"/>
  <c r="BE49" i="1"/>
  <c r="BE42" i="1"/>
  <c r="BE44" i="1"/>
  <c r="BE46" i="1"/>
  <c r="BE48" i="1"/>
  <c r="BE54" i="1"/>
  <c r="BE51" i="1"/>
  <c r="BE53" i="1"/>
  <c r="BE55" i="1"/>
  <c r="BE50" i="1"/>
  <c r="BE52" i="1"/>
  <c r="BE56" i="1"/>
  <c r="BD59" i="1"/>
  <c r="BD62" i="1"/>
  <c r="BD63" i="1"/>
  <c r="BD70" i="1"/>
  <c r="BD71" i="1"/>
  <c r="BD69" i="1"/>
  <c r="BD73" i="1"/>
  <c r="BD68" i="1"/>
  <c r="BD74" i="1"/>
  <c r="BD72" i="1"/>
  <c r="BD67" i="1"/>
  <c r="BD57" i="1"/>
  <c r="BF4" i="1"/>
  <c r="BE3" i="1"/>
  <c r="BF28" i="1"/>
  <c r="BF25" i="1"/>
  <c r="BE61" i="1"/>
  <c r="BE64" i="1"/>
  <c r="BE65" i="1"/>
  <c r="BE58" i="1"/>
  <c r="BF7" i="1"/>
  <c r="BF8" i="1"/>
  <c r="BF9" i="1"/>
  <c r="BF10" i="1"/>
  <c r="BF12" i="1"/>
  <c r="BF66" i="1"/>
  <c r="BF11" i="1"/>
  <c r="BF13" i="1"/>
  <c r="BF15" i="1"/>
  <c r="BF16" i="1"/>
  <c r="BF14" i="1"/>
  <c r="BF17" i="1"/>
  <c r="BF19" i="1"/>
  <c r="BF21" i="1"/>
  <c r="BF22" i="1"/>
  <c r="BF24" i="1"/>
  <c r="BF18" i="1"/>
  <c r="BF20" i="1"/>
  <c r="BF23" i="1"/>
  <c r="BF26" i="1"/>
  <c r="BF60" i="1"/>
  <c r="BF29" i="1"/>
  <c r="BF31" i="1"/>
  <c r="BF33" i="1"/>
  <c r="BF27" i="1"/>
  <c r="BF30" i="1"/>
  <c r="BF32" i="1"/>
  <c r="BF34" i="1"/>
  <c r="BF36" i="1"/>
  <c r="BF38" i="1"/>
  <c r="BF40" i="1"/>
  <c r="BF35" i="1"/>
  <c r="BF37" i="1"/>
  <c r="BF39" i="1"/>
  <c r="BF41" i="1"/>
  <c r="BF42" i="1"/>
  <c r="BF44" i="1"/>
  <c r="BF46" i="1"/>
  <c r="BF48" i="1"/>
  <c r="BF43" i="1"/>
  <c r="BF45" i="1"/>
  <c r="BF47" i="1"/>
  <c r="BF49" i="1"/>
  <c r="BF51" i="1"/>
  <c r="BF53" i="1"/>
  <c r="BF55" i="1"/>
  <c r="BF50" i="1"/>
  <c r="BF52" i="1"/>
  <c r="BF54" i="1"/>
  <c r="BF56" i="1"/>
  <c r="BE59" i="1"/>
  <c r="BE62" i="1"/>
  <c r="BE63" i="1"/>
  <c r="BE70" i="1"/>
  <c r="BE72" i="1"/>
  <c r="BE69" i="1"/>
  <c r="BE73" i="1"/>
  <c r="BE71" i="1"/>
  <c r="BE68" i="1"/>
  <c r="BE74" i="1"/>
  <c r="BE57" i="1"/>
  <c r="BE67" i="1"/>
  <c r="BG4" i="1"/>
  <c r="BF3" i="1"/>
  <c r="BG28" i="1"/>
  <c r="BG25" i="1"/>
  <c r="BF61" i="1"/>
  <c r="BF65" i="1"/>
  <c r="BF64" i="1"/>
  <c r="BG8" i="1"/>
  <c r="BG7" i="1"/>
  <c r="BG11" i="1"/>
  <c r="BG9" i="1"/>
  <c r="BG10" i="1"/>
  <c r="BG14" i="1"/>
  <c r="BG12" i="1"/>
  <c r="BG66" i="1"/>
  <c r="BG13" i="1"/>
  <c r="BG15" i="1"/>
  <c r="BG16" i="1"/>
  <c r="BG17" i="1"/>
  <c r="BG19" i="1"/>
  <c r="BG21" i="1"/>
  <c r="BG22" i="1"/>
  <c r="BG24" i="1"/>
  <c r="BG18" i="1"/>
  <c r="BG20" i="1"/>
  <c r="BG23" i="1"/>
  <c r="BG27" i="1"/>
  <c r="BG61" i="1"/>
  <c r="BG30" i="1"/>
  <c r="BG32" i="1"/>
  <c r="BG26" i="1"/>
  <c r="BG60" i="1"/>
  <c r="BG29" i="1"/>
  <c r="BG31" i="1"/>
  <c r="BG33" i="1"/>
  <c r="BG34" i="1"/>
  <c r="BG36" i="1"/>
  <c r="BG38" i="1"/>
  <c r="BG40" i="1"/>
  <c r="BG35" i="1"/>
  <c r="BG37" i="1"/>
  <c r="BG39" i="1"/>
  <c r="BG41" i="1"/>
  <c r="BG42" i="1"/>
  <c r="BG44" i="1"/>
  <c r="BG46" i="1"/>
  <c r="BG48" i="1"/>
  <c r="BG43" i="1"/>
  <c r="BG45" i="1"/>
  <c r="BG47" i="1"/>
  <c r="BG49" i="1"/>
  <c r="BG51" i="1"/>
  <c r="BG50" i="1"/>
  <c r="BG52" i="1"/>
  <c r="BG54" i="1"/>
  <c r="BG56" i="1"/>
  <c r="BG53" i="1"/>
  <c r="BG55" i="1"/>
  <c r="BF59" i="1"/>
  <c r="BF62" i="1"/>
  <c r="BF58" i="1"/>
  <c r="BF63" i="1"/>
  <c r="BF70" i="1"/>
  <c r="BF68" i="1"/>
  <c r="BF74" i="1"/>
  <c r="BF69" i="1"/>
  <c r="BF73" i="1"/>
  <c r="BF71" i="1"/>
  <c r="BF72" i="1"/>
  <c r="BF67" i="1"/>
  <c r="BF57" i="1"/>
  <c r="BH4" i="1"/>
  <c r="BG3" i="1"/>
  <c r="BH28" i="1"/>
  <c r="BH25" i="1"/>
  <c r="BG65" i="1"/>
  <c r="BG64" i="1"/>
  <c r="BG59" i="1"/>
  <c r="BH7" i="1"/>
  <c r="BH8" i="1"/>
  <c r="BH9" i="1"/>
  <c r="BH10" i="1"/>
  <c r="BH14" i="1"/>
  <c r="BH11" i="1"/>
  <c r="BH12" i="1"/>
  <c r="BH66" i="1"/>
  <c r="BH13" i="1"/>
  <c r="BH17" i="1"/>
  <c r="BH15" i="1"/>
  <c r="BH16" i="1"/>
  <c r="BH18" i="1"/>
  <c r="BH20" i="1"/>
  <c r="BH23" i="1"/>
  <c r="BH19" i="1"/>
  <c r="BH21" i="1"/>
  <c r="BH22" i="1"/>
  <c r="BH24" i="1"/>
  <c r="BH27" i="1"/>
  <c r="BH61" i="1"/>
  <c r="BH30" i="1"/>
  <c r="BH32" i="1"/>
  <c r="BH26" i="1"/>
  <c r="BH60" i="1"/>
  <c r="BH29" i="1"/>
  <c r="BH31" i="1"/>
  <c r="BH33" i="1"/>
  <c r="BH35" i="1"/>
  <c r="BH37" i="1"/>
  <c r="BH39" i="1"/>
  <c r="BH41" i="1"/>
  <c r="BH34" i="1"/>
  <c r="BH36" i="1"/>
  <c r="BH38" i="1"/>
  <c r="BH40" i="1"/>
  <c r="BH43" i="1"/>
  <c r="BH45" i="1"/>
  <c r="BH47" i="1"/>
  <c r="BH49" i="1"/>
  <c r="BH42" i="1"/>
  <c r="BH44" i="1"/>
  <c r="BH46" i="1"/>
  <c r="BH48" i="1"/>
  <c r="BH50" i="1"/>
  <c r="BH52" i="1"/>
  <c r="BH54" i="1"/>
  <c r="BH56" i="1"/>
  <c r="BH51" i="1"/>
  <c r="BH53" i="1"/>
  <c r="BH55" i="1"/>
  <c r="BG62" i="1"/>
  <c r="BG58" i="1"/>
  <c r="BG63" i="1"/>
  <c r="BG70" i="1"/>
  <c r="BG72" i="1"/>
  <c r="BG69" i="1"/>
  <c r="BG73" i="1"/>
  <c r="BG68" i="1"/>
  <c r="BG74" i="1"/>
  <c r="BG71" i="1"/>
  <c r="BG67" i="1"/>
  <c r="BG57" i="1"/>
  <c r="BI4" i="1"/>
  <c r="BH3" i="1"/>
  <c r="BI28" i="1"/>
  <c r="BI25" i="1"/>
  <c r="BH59" i="1"/>
  <c r="BH64" i="1"/>
  <c r="BH65" i="1"/>
  <c r="BH62" i="1"/>
  <c r="BI7" i="1"/>
  <c r="BI9" i="1"/>
  <c r="BI8" i="1"/>
  <c r="BI10" i="1"/>
  <c r="BI12" i="1"/>
  <c r="BI66" i="1"/>
  <c r="BI11" i="1"/>
  <c r="BI13" i="1"/>
  <c r="BI14" i="1"/>
  <c r="BI17" i="1"/>
  <c r="BI15" i="1"/>
  <c r="BI16" i="1"/>
  <c r="BI18" i="1"/>
  <c r="BI20" i="1"/>
  <c r="BI23" i="1"/>
  <c r="BI19" i="1"/>
  <c r="BI21" i="1"/>
  <c r="BI22" i="1"/>
  <c r="BI24" i="1"/>
  <c r="BI26" i="1"/>
  <c r="BI60" i="1"/>
  <c r="BI29" i="1"/>
  <c r="BI31" i="1"/>
  <c r="BI33" i="1"/>
  <c r="BI27" i="1"/>
  <c r="BI30" i="1"/>
  <c r="BI32" i="1"/>
  <c r="BI35" i="1"/>
  <c r="BI37" i="1"/>
  <c r="BI39" i="1"/>
  <c r="BI41" i="1"/>
  <c r="BI34" i="1"/>
  <c r="BI36" i="1"/>
  <c r="BI38" i="1"/>
  <c r="BI40" i="1"/>
  <c r="BI43" i="1"/>
  <c r="BI45" i="1"/>
  <c r="BI47" i="1"/>
  <c r="BI49" i="1"/>
  <c r="BI42" i="1"/>
  <c r="BI44" i="1"/>
  <c r="BI46" i="1"/>
  <c r="BI48" i="1"/>
  <c r="BI52" i="1"/>
  <c r="BI56" i="1"/>
  <c r="BI51" i="1"/>
  <c r="BI53" i="1"/>
  <c r="BI55" i="1"/>
  <c r="BI50" i="1"/>
  <c r="BI54" i="1"/>
  <c r="BH58" i="1"/>
  <c r="BH63" i="1"/>
  <c r="BH70" i="1"/>
  <c r="BH71" i="1"/>
  <c r="BH69" i="1"/>
  <c r="BH73" i="1"/>
  <c r="BH68" i="1"/>
  <c r="BH74" i="1"/>
  <c r="BH72" i="1"/>
  <c r="BH67" i="1"/>
  <c r="BH57" i="1"/>
  <c r="BJ4" i="1"/>
  <c r="BI3" i="1"/>
  <c r="BJ28" i="1"/>
  <c r="BJ25" i="1"/>
  <c r="BI61" i="1"/>
  <c r="BI65" i="1"/>
  <c r="BI64" i="1"/>
  <c r="BI59" i="1"/>
  <c r="BI62" i="1"/>
  <c r="BJ7" i="1"/>
  <c r="BJ8" i="1"/>
  <c r="BJ9" i="1"/>
  <c r="BJ10" i="1"/>
  <c r="BJ13" i="1"/>
  <c r="BJ15" i="1"/>
  <c r="BJ11" i="1"/>
  <c r="BJ16" i="1"/>
  <c r="BJ14" i="1"/>
  <c r="BJ17" i="1"/>
  <c r="BJ12" i="1"/>
  <c r="BJ66" i="1"/>
  <c r="BJ19" i="1"/>
  <c r="BJ21" i="1"/>
  <c r="BJ22" i="1"/>
  <c r="BJ24" i="1"/>
  <c r="BJ18" i="1"/>
  <c r="BJ20" i="1"/>
  <c r="BJ23" i="1"/>
  <c r="BJ26" i="1"/>
  <c r="BJ29" i="1"/>
  <c r="BJ31" i="1"/>
  <c r="BJ33" i="1"/>
  <c r="BJ27" i="1"/>
  <c r="BJ61" i="1"/>
  <c r="BJ30" i="1"/>
  <c r="BJ32" i="1"/>
  <c r="BJ34" i="1"/>
  <c r="BJ36" i="1"/>
  <c r="BJ38" i="1"/>
  <c r="BJ40" i="1"/>
  <c r="BJ35" i="1"/>
  <c r="BJ37" i="1"/>
  <c r="BJ39" i="1"/>
  <c r="BJ41" i="1"/>
  <c r="BJ42" i="1"/>
  <c r="BJ44" i="1"/>
  <c r="BJ46" i="1"/>
  <c r="BJ48" i="1"/>
  <c r="BJ43" i="1"/>
  <c r="BJ45" i="1"/>
  <c r="BJ47" i="1"/>
  <c r="BJ49" i="1"/>
  <c r="BJ51" i="1"/>
  <c r="BJ53" i="1"/>
  <c r="BJ55" i="1"/>
  <c r="BJ50" i="1"/>
  <c r="BJ52" i="1"/>
  <c r="BJ54" i="1"/>
  <c r="BJ56" i="1"/>
  <c r="BI58" i="1"/>
  <c r="BI63" i="1"/>
  <c r="BI70" i="1"/>
  <c r="BI73" i="1"/>
  <c r="BI71" i="1"/>
  <c r="BI69" i="1"/>
  <c r="BI68" i="1"/>
  <c r="BI74" i="1"/>
  <c r="BI72" i="1"/>
  <c r="BI57" i="1"/>
  <c r="BI67" i="1"/>
  <c r="BJ3" i="1"/>
  <c r="BK4" i="1"/>
  <c r="BK28" i="1"/>
  <c r="BK25" i="1"/>
  <c r="BJ60" i="1"/>
  <c r="BJ65" i="1"/>
  <c r="BJ64" i="1"/>
  <c r="BJ59" i="1"/>
  <c r="BJ58" i="1"/>
  <c r="BJ63" i="1"/>
  <c r="BJ62" i="1"/>
  <c r="BK8" i="1"/>
  <c r="BK11" i="1"/>
  <c r="BK10" i="1"/>
  <c r="BK12" i="1"/>
  <c r="BK66" i="1"/>
  <c r="BK14" i="1"/>
  <c r="BK9" i="1"/>
  <c r="BK7" i="1"/>
  <c r="BK13" i="1"/>
  <c r="BK15" i="1"/>
  <c r="BK16" i="1"/>
  <c r="BK17" i="1"/>
  <c r="BK19" i="1"/>
  <c r="BK21" i="1"/>
  <c r="BK22" i="1"/>
  <c r="BK24" i="1"/>
  <c r="BK18" i="1"/>
  <c r="BK20" i="1"/>
  <c r="BK23" i="1"/>
  <c r="BK27" i="1"/>
  <c r="BK61" i="1"/>
  <c r="BK30" i="1"/>
  <c r="BK32" i="1"/>
  <c r="BK26" i="1"/>
  <c r="BK60" i="1"/>
  <c r="BK29" i="1"/>
  <c r="BK31" i="1"/>
  <c r="BK33" i="1"/>
  <c r="BK34" i="1"/>
  <c r="BK36" i="1"/>
  <c r="BK38" i="1"/>
  <c r="BK40" i="1"/>
  <c r="BK35" i="1"/>
  <c r="BK37" i="1"/>
  <c r="BK39" i="1"/>
  <c r="BK41" i="1"/>
  <c r="BK42" i="1"/>
  <c r="BK44" i="1"/>
  <c r="BK46" i="1"/>
  <c r="BK48" i="1"/>
  <c r="BK43" i="1"/>
  <c r="BK45" i="1"/>
  <c r="BK47" i="1"/>
  <c r="BK49" i="1"/>
  <c r="BK51" i="1"/>
  <c r="BK55" i="1"/>
  <c r="BK53" i="1"/>
  <c r="BK50" i="1"/>
  <c r="BK52" i="1"/>
  <c r="BK54" i="1"/>
  <c r="BK56" i="1"/>
  <c r="BJ70" i="1"/>
  <c r="BJ73" i="1"/>
  <c r="BJ72" i="1"/>
  <c r="BJ71" i="1"/>
  <c r="BJ74" i="1"/>
  <c r="BJ69" i="1"/>
  <c r="BJ68" i="1"/>
  <c r="BJ67" i="1"/>
  <c r="BJ57" i="1"/>
  <c r="BL4" i="1"/>
  <c r="BK3" i="1"/>
  <c r="BL28" i="1"/>
  <c r="BL25" i="1"/>
  <c r="BK65" i="1"/>
  <c r="BK64" i="1"/>
  <c r="BL7" i="1"/>
  <c r="BL10" i="1"/>
  <c r="BL9" i="1"/>
  <c r="BL8" i="1"/>
  <c r="BL11" i="1"/>
  <c r="BL12" i="1"/>
  <c r="BL66" i="1"/>
  <c r="BL14" i="1"/>
  <c r="BL17" i="1"/>
  <c r="BL13" i="1"/>
  <c r="BL15" i="1"/>
  <c r="BL16" i="1"/>
  <c r="BL18" i="1"/>
  <c r="BL20" i="1"/>
  <c r="BL23" i="1"/>
  <c r="BL19" i="1"/>
  <c r="BL21" i="1"/>
  <c r="BL22" i="1"/>
  <c r="BL24" i="1"/>
  <c r="BL27" i="1"/>
  <c r="BL61" i="1"/>
  <c r="BL30" i="1"/>
  <c r="BL32" i="1"/>
  <c r="BL26" i="1"/>
  <c r="BL29" i="1"/>
  <c r="BL31" i="1"/>
  <c r="BL33" i="1"/>
  <c r="BL35" i="1"/>
  <c r="BL37" i="1"/>
  <c r="BL39" i="1"/>
  <c r="BL41" i="1"/>
  <c r="BL34" i="1"/>
  <c r="BL36" i="1"/>
  <c r="BL38" i="1"/>
  <c r="BL40" i="1"/>
  <c r="BL43" i="1"/>
  <c r="BL45" i="1"/>
  <c r="BL47" i="1"/>
  <c r="BL49" i="1"/>
  <c r="BL42" i="1"/>
  <c r="BL44" i="1"/>
  <c r="BL46" i="1"/>
  <c r="BL48" i="1"/>
  <c r="BL50" i="1"/>
  <c r="BL52" i="1"/>
  <c r="BL54" i="1"/>
  <c r="BL56" i="1"/>
  <c r="BL51" i="1"/>
  <c r="BL53" i="1"/>
  <c r="BL55" i="1"/>
  <c r="BK59" i="1"/>
  <c r="BK58" i="1"/>
  <c r="BK62" i="1"/>
  <c r="BK63" i="1"/>
  <c r="BK70" i="1"/>
  <c r="BK73" i="1"/>
  <c r="BK71" i="1"/>
  <c r="BK69" i="1"/>
  <c r="BK74" i="1"/>
  <c r="BK72" i="1"/>
  <c r="BK68" i="1"/>
  <c r="BK67" i="1"/>
  <c r="BK57" i="1"/>
  <c r="BM4" i="1"/>
  <c r="BL3" i="1"/>
  <c r="BM28" i="1"/>
  <c r="BM25" i="1"/>
  <c r="BL58" i="1"/>
  <c r="BL60" i="1"/>
  <c r="BL65" i="1"/>
  <c r="BL64" i="1"/>
  <c r="BL59" i="1"/>
  <c r="BM7" i="1"/>
  <c r="BM9" i="1"/>
  <c r="BM10" i="1"/>
  <c r="BM8" i="1"/>
  <c r="BM11" i="1"/>
  <c r="BM13" i="1"/>
  <c r="BM12" i="1"/>
  <c r="BM66" i="1"/>
  <c r="BM14" i="1"/>
  <c r="BM17" i="1"/>
  <c r="BM15" i="1"/>
  <c r="BM16" i="1"/>
  <c r="BM18" i="1"/>
  <c r="BM20" i="1"/>
  <c r="BM23" i="1"/>
  <c r="BM19" i="1"/>
  <c r="BM21" i="1"/>
  <c r="BM22" i="1"/>
  <c r="BM24" i="1"/>
  <c r="BM26" i="1"/>
  <c r="BM60" i="1"/>
  <c r="BM29" i="1"/>
  <c r="BM31" i="1"/>
  <c r="BM33" i="1"/>
  <c r="BM27" i="1"/>
  <c r="BM30" i="1"/>
  <c r="BM32" i="1"/>
  <c r="BM35" i="1"/>
  <c r="BM37" i="1"/>
  <c r="BM39" i="1"/>
  <c r="BM41" i="1"/>
  <c r="BM34" i="1"/>
  <c r="BM36" i="1"/>
  <c r="BM38" i="1"/>
  <c r="BM40" i="1"/>
  <c r="BM43" i="1"/>
  <c r="BM45" i="1"/>
  <c r="BM47" i="1"/>
  <c r="BM49" i="1"/>
  <c r="BM42" i="1"/>
  <c r="BM44" i="1"/>
  <c r="BM46" i="1"/>
  <c r="BM48" i="1"/>
  <c r="BM50" i="1"/>
  <c r="BM54" i="1"/>
  <c r="BM52" i="1"/>
  <c r="BM51" i="1"/>
  <c r="BM53" i="1"/>
  <c r="BM55" i="1"/>
  <c r="BM56" i="1"/>
  <c r="BL63" i="1"/>
  <c r="BL62" i="1"/>
  <c r="BL70" i="1"/>
  <c r="BL68" i="1"/>
  <c r="BL71" i="1"/>
  <c r="BL69" i="1"/>
  <c r="BL74" i="1"/>
  <c r="BL73" i="1"/>
  <c r="BL72" i="1"/>
  <c r="BL67" i="1"/>
  <c r="BL57" i="1"/>
  <c r="BN4" i="1"/>
  <c r="BM3" i="1"/>
  <c r="BN28" i="1"/>
  <c r="BN25" i="1"/>
  <c r="BM61" i="1"/>
  <c r="BM64" i="1"/>
  <c r="BM65" i="1"/>
  <c r="BN7" i="1"/>
  <c r="BN8" i="1"/>
  <c r="BN9" i="1"/>
  <c r="BN11" i="1"/>
  <c r="BN13" i="1"/>
  <c r="BN15" i="1"/>
  <c r="BN10" i="1"/>
  <c r="BN12" i="1"/>
  <c r="BN66" i="1"/>
  <c r="BN16" i="1"/>
  <c r="BN17" i="1"/>
  <c r="BN14" i="1"/>
  <c r="BN19" i="1"/>
  <c r="BN21" i="1"/>
  <c r="BN22" i="1"/>
  <c r="BN24" i="1"/>
  <c r="BN18" i="1"/>
  <c r="BN20" i="1"/>
  <c r="BN23" i="1"/>
  <c r="BN26" i="1"/>
  <c r="BN60" i="1"/>
  <c r="BN29" i="1"/>
  <c r="BN31" i="1"/>
  <c r="BN33" i="1"/>
  <c r="BN27" i="1"/>
  <c r="BN61" i="1"/>
  <c r="BN30" i="1"/>
  <c r="BN32" i="1"/>
  <c r="BN34" i="1"/>
  <c r="BN36" i="1"/>
  <c r="BN38" i="1"/>
  <c r="BN40" i="1"/>
  <c r="BN35" i="1"/>
  <c r="BN37" i="1"/>
  <c r="BN39" i="1"/>
  <c r="BN41" i="1"/>
  <c r="BN42" i="1"/>
  <c r="BN44" i="1"/>
  <c r="BN46" i="1"/>
  <c r="BN48" i="1"/>
  <c r="BN43" i="1"/>
  <c r="BN45" i="1"/>
  <c r="BN47" i="1"/>
  <c r="BN49" i="1"/>
  <c r="BN51" i="1"/>
  <c r="BN53" i="1"/>
  <c r="BN55" i="1"/>
  <c r="BN50" i="1"/>
  <c r="BN52" i="1"/>
  <c r="BN54" i="1"/>
  <c r="BN56" i="1"/>
  <c r="BM59" i="1"/>
  <c r="BM58" i="1"/>
  <c r="BM62" i="1"/>
  <c r="BM63" i="1"/>
  <c r="BM70" i="1"/>
  <c r="BM68" i="1"/>
  <c r="BM72" i="1"/>
  <c r="BM71" i="1"/>
  <c r="BM74" i="1"/>
  <c r="BM73" i="1"/>
  <c r="BM69" i="1"/>
  <c r="BM57" i="1"/>
  <c r="BM67" i="1"/>
  <c r="BN3" i="1"/>
  <c r="BO4" i="1"/>
  <c r="BO28" i="1"/>
  <c r="BO25" i="1"/>
  <c r="BN65" i="1"/>
  <c r="BN64" i="1"/>
  <c r="BN59" i="1"/>
  <c r="BO8" i="1"/>
  <c r="BO9" i="1"/>
  <c r="BO11" i="1"/>
  <c r="BO7" i="1"/>
  <c r="BO10" i="1"/>
  <c r="BO12" i="1"/>
  <c r="BO66" i="1"/>
  <c r="BO14" i="1"/>
  <c r="BO13" i="1"/>
  <c r="BO16" i="1"/>
  <c r="BO15" i="1"/>
  <c r="BO17" i="1"/>
  <c r="BO19" i="1"/>
  <c r="BO21" i="1"/>
  <c r="BO22" i="1"/>
  <c r="BO24" i="1"/>
  <c r="BO18" i="1"/>
  <c r="BO20" i="1"/>
  <c r="BO23" i="1"/>
  <c r="BO27" i="1"/>
  <c r="BO61" i="1"/>
  <c r="BO30" i="1"/>
  <c r="BO32" i="1"/>
  <c r="BO26" i="1"/>
  <c r="BO60" i="1"/>
  <c r="BO29" i="1"/>
  <c r="BO31" i="1"/>
  <c r="BO33" i="1"/>
  <c r="BO34" i="1"/>
  <c r="BO36" i="1"/>
  <c r="BO38" i="1"/>
  <c r="BO40" i="1"/>
  <c r="BO35" i="1"/>
  <c r="BO37" i="1"/>
  <c r="BO39" i="1"/>
  <c r="BO41" i="1"/>
  <c r="BO42" i="1"/>
  <c r="BO44" i="1"/>
  <c r="BO46" i="1"/>
  <c r="BO48" i="1"/>
  <c r="BO43" i="1"/>
  <c r="BO45" i="1"/>
  <c r="BO47" i="1"/>
  <c r="BO49" i="1"/>
  <c r="BO53" i="1"/>
  <c r="BO55" i="1"/>
  <c r="BO50" i="1"/>
  <c r="BO52" i="1"/>
  <c r="BO54" i="1"/>
  <c r="BO56" i="1"/>
  <c r="BO51" i="1"/>
  <c r="BN58" i="1"/>
  <c r="BN63" i="1"/>
  <c r="BN62" i="1"/>
  <c r="BN70" i="1"/>
  <c r="BN69" i="1"/>
  <c r="BN73" i="1"/>
  <c r="BN71" i="1"/>
  <c r="BN72" i="1"/>
  <c r="BN68" i="1"/>
  <c r="BN74" i="1"/>
  <c r="BN67" i="1"/>
  <c r="BN57" i="1"/>
  <c r="BP4" i="1"/>
  <c r="BO3" i="1"/>
  <c r="BP28" i="1"/>
  <c r="BP25" i="1"/>
  <c r="BO64" i="1"/>
  <c r="BO65" i="1"/>
  <c r="BO59" i="1"/>
  <c r="BO58" i="1"/>
  <c r="BO63" i="1"/>
  <c r="BP7" i="1"/>
  <c r="BP8" i="1"/>
  <c r="BP10" i="1"/>
  <c r="BP12" i="1"/>
  <c r="BP66" i="1"/>
  <c r="BP14" i="1"/>
  <c r="BP9" i="1"/>
  <c r="BP11" i="1"/>
  <c r="BP15" i="1"/>
  <c r="BP17" i="1"/>
  <c r="BP13" i="1"/>
  <c r="BP16" i="1"/>
  <c r="BP18" i="1"/>
  <c r="BP20" i="1"/>
  <c r="BP23" i="1"/>
  <c r="BP19" i="1"/>
  <c r="BP21" i="1"/>
  <c r="BP22" i="1"/>
  <c r="BP24" i="1"/>
  <c r="BP27" i="1"/>
  <c r="BP30" i="1"/>
  <c r="BP32" i="1"/>
  <c r="BP26" i="1"/>
  <c r="BP29" i="1"/>
  <c r="BP31" i="1"/>
  <c r="BP33" i="1"/>
  <c r="BP35" i="1"/>
  <c r="BP37" i="1"/>
  <c r="BP39" i="1"/>
  <c r="BP41" i="1"/>
  <c r="BP34" i="1"/>
  <c r="BP36" i="1"/>
  <c r="BP38" i="1"/>
  <c r="BP40" i="1"/>
  <c r="BP43" i="1"/>
  <c r="BP45" i="1"/>
  <c r="BP47" i="1"/>
  <c r="BP49" i="1"/>
  <c r="BP42" i="1"/>
  <c r="BP44" i="1"/>
  <c r="BP46" i="1"/>
  <c r="BP48" i="1"/>
  <c r="BP50" i="1"/>
  <c r="BP52" i="1"/>
  <c r="BP54" i="1"/>
  <c r="BP56" i="1"/>
  <c r="BP51" i="1"/>
  <c r="BP53" i="1"/>
  <c r="BP55" i="1"/>
  <c r="BO62" i="1"/>
  <c r="BO70" i="1"/>
  <c r="BO72" i="1"/>
  <c r="BO69" i="1"/>
  <c r="BO73" i="1"/>
  <c r="BO68" i="1"/>
  <c r="BO74" i="1"/>
  <c r="BO71" i="1"/>
  <c r="BO67" i="1"/>
  <c r="BO57" i="1"/>
  <c r="BQ4" i="1"/>
  <c r="BP3" i="1"/>
  <c r="BQ28" i="1"/>
  <c r="BQ25" i="1"/>
  <c r="BP61" i="1"/>
  <c r="BP60" i="1"/>
  <c r="BP64" i="1"/>
  <c r="BP65" i="1"/>
  <c r="BP58" i="1"/>
  <c r="BP62" i="1"/>
  <c r="BQ7" i="1"/>
  <c r="BQ9" i="1"/>
  <c r="BQ8" i="1"/>
  <c r="BQ10" i="1"/>
  <c r="BQ11" i="1"/>
  <c r="BQ13" i="1"/>
  <c r="BQ12" i="1"/>
  <c r="BQ66" i="1"/>
  <c r="BQ14" i="1"/>
  <c r="BQ15" i="1"/>
  <c r="BQ17" i="1"/>
  <c r="BQ16" i="1"/>
  <c r="BQ18" i="1"/>
  <c r="BQ20" i="1"/>
  <c r="BQ23" i="1"/>
  <c r="BQ19" i="1"/>
  <c r="BQ21" i="1"/>
  <c r="BQ22" i="1"/>
  <c r="BQ24" i="1"/>
  <c r="BQ26" i="1"/>
  <c r="BQ29" i="1"/>
  <c r="BQ31" i="1"/>
  <c r="BQ33" i="1"/>
  <c r="BQ27" i="1"/>
  <c r="BQ30" i="1"/>
  <c r="BQ32" i="1"/>
  <c r="BQ35" i="1"/>
  <c r="BQ37" i="1"/>
  <c r="BQ39" i="1"/>
  <c r="BQ41" i="1"/>
  <c r="BQ34" i="1"/>
  <c r="BQ36" i="1"/>
  <c r="BQ38" i="1"/>
  <c r="BQ40" i="1"/>
  <c r="BQ43" i="1"/>
  <c r="BQ45" i="1"/>
  <c r="BQ47" i="1"/>
  <c r="BQ49" i="1"/>
  <c r="BQ42" i="1"/>
  <c r="BQ44" i="1"/>
  <c r="BQ46" i="1"/>
  <c r="BQ48" i="1"/>
  <c r="BQ52" i="1"/>
  <c r="BQ56" i="1"/>
  <c r="BQ50" i="1"/>
  <c r="BQ54" i="1"/>
  <c r="BQ51" i="1"/>
  <c r="BQ53" i="1"/>
  <c r="BQ55" i="1"/>
  <c r="BP63" i="1"/>
  <c r="BP59" i="1"/>
  <c r="BP70" i="1"/>
  <c r="BP69" i="1"/>
  <c r="BP68" i="1"/>
  <c r="BP74" i="1"/>
  <c r="BP73" i="1"/>
  <c r="BP71" i="1"/>
  <c r="BP72" i="1"/>
  <c r="BP67" i="1"/>
  <c r="BP57" i="1"/>
  <c r="BQ3" i="1"/>
  <c r="BR4" i="1"/>
  <c r="BR28" i="1"/>
  <c r="BR25" i="1"/>
  <c r="BQ61" i="1"/>
  <c r="BQ60" i="1"/>
  <c r="BQ64" i="1"/>
  <c r="BQ65" i="1"/>
  <c r="BR7" i="1"/>
  <c r="BR8" i="1"/>
  <c r="BR9" i="1"/>
  <c r="BR13" i="1"/>
  <c r="BR15" i="1"/>
  <c r="BR14" i="1"/>
  <c r="BR16" i="1"/>
  <c r="BR11" i="1"/>
  <c r="BR12" i="1"/>
  <c r="BR66" i="1"/>
  <c r="BR10" i="1"/>
  <c r="BR17" i="1"/>
  <c r="BR19" i="1"/>
  <c r="BR21" i="1"/>
  <c r="BR22" i="1"/>
  <c r="BR24" i="1"/>
  <c r="BR18" i="1"/>
  <c r="BR20" i="1"/>
  <c r="BR23" i="1"/>
  <c r="BR26" i="1"/>
  <c r="BR60" i="1"/>
  <c r="BR29" i="1"/>
  <c r="BR31" i="1"/>
  <c r="BR33" i="1"/>
  <c r="BR27" i="1"/>
  <c r="BR61" i="1"/>
  <c r="BR30" i="1"/>
  <c r="BR32" i="1"/>
  <c r="BR34" i="1"/>
  <c r="BR36" i="1"/>
  <c r="BR38" i="1"/>
  <c r="BR40" i="1"/>
  <c r="BR35" i="1"/>
  <c r="BR37" i="1"/>
  <c r="BR39" i="1"/>
  <c r="BR41" i="1"/>
  <c r="BR42" i="1"/>
  <c r="BR44" i="1"/>
  <c r="BR46" i="1"/>
  <c r="BR48" i="1"/>
  <c r="BR43" i="1"/>
  <c r="BR45" i="1"/>
  <c r="BR47" i="1"/>
  <c r="BR49" i="1"/>
  <c r="BR51" i="1"/>
  <c r="BR53" i="1"/>
  <c r="BR55" i="1"/>
  <c r="BR50" i="1"/>
  <c r="BR52" i="1"/>
  <c r="BR54" i="1"/>
  <c r="BR56" i="1"/>
  <c r="BQ59" i="1"/>
  <c r="BQ58" i="1"/>
  <c r="BQ62" i="1"/>
  <c r="BQ63" i="1"/>
  <c r="BQ70" i="1"/>
  <c r="BQ73" i="1"/>
  <c r="BQ72" i="1"/>
  <c r="BQ71" i="1"/>
  <c r="BQ68" i="1"/>
  <c r="BQ74" i="1"/>
  <c r="BQ69" i="1"/>
  <c r="BQ57" i="1"/>
  <c r="BQ67" i="1"/>
  <c r="BR3" i="1"/>
  <c r="BS4" i="1"/>
  <c r="BS28" i="1"/>
  <c r="BS25" i="1"/>
  <c r="BR64" i="1"/>
  <c r="BR65" i="1"/>
  <c r="BR62" i="1"/>
  <c r="BR59" i="1"/>
  <c r="BS8" i="1"/>
  <c r="BS7" i="1"/>
  <c r="BS9" i="1"/>
  <c r="BS11" i="1"/>
  <c r="BS10" i="1"/>
  <c r="BS12" i="1"/>
  <c r="BS66" i="1"/>
  <c r="BS14" i="1"/>
  <c r="BS13" i="1"/>
  <c r="BS16" i="1"/>
  <c r="BS15" i="1"/>
  <c r="BS17" i="1"/>
  <c r="BS19" i="1"/>
  <c r="BS21" i="1"/>
  <c r="BS22" i="1"/>
  <c r="BS24" i="1"/>
  <c r="BS18" i="1"/>
  <c r="BS20" i="1"/>
  <c r="BS23" i="1"/>
  <c r="BS27" i="1"/>
  <c r="BS61" i="1"/>
  <c r="BS30" i="1"/>
  <c r="BS32" i="1"/>
  <c r="BS26" i="1"/>
  <c r="BS60" i="1"/>
  <c r="BS29" i="1"/>
  <c r="BS31" i="1"/>
  <c r="BS33" i="1"/>
  <c r="BS34" i="1"/>
  <c r="BS36" i="1"/>
  <c r="BS38" i="1"/>
  <c r="BS40" i="1"/>
  <c r="BS35" i="1"/>
  <c r="BS37" i="1"/>
  <c r="BS39" i="1"/>
  <c r="BS41" i="1"/>
  <c r="BS42" i="1"/>
  <c r="BS44" i="1"/>
  <c r="BS46" i="1"/>
  <c r="BS48" i="1"/>
  <c r="BS43" i="1"/>
  <c r="BS45" i="1"/>
  <c r="BS47" i="1"/>
  <c r="BS49" i="1"/>
  <c r="BS51" i="1"/>
  <c r="BS50" i="1"/>
  <c r="BS52" i="1"/>
  <c r="BS54" i="1"/>
  <c r="BS56" i="1"/>
  <c r="BS53" i="1"/>
  <c r="BS55" i="1"/>
  <c r="BR58" i="1"/>
  <c r="BR63" i="1"/>
  <c r="BR70" i="1"/>
  <c r="BR68" i="1"/>
  <c r="BR73" i="1"/>
  <c r="BR71" i="1"/>
  <c r="BR69" i="1"/>
  <c r="BR72" i="1"/>
  <c r="BR74" i="1"/>
  <c r="BR67" i="1"/>
  <c r="BR57" i="1"/>
  <c r="BS3" i="1"/>
  <c r="BT4" i="1"/>
  <c r="BT28" i="1"/>
  <c r="BT25" i="1"/>
  <c r="BS58" i="1"/>
  <c r="BS65" i="1"/>
  <c r="BS64" i="1"/>
  <c r="BS63" i="1"/>
  <c r="BS62" i="1"/>
  <c r="BT7" i="1"/>
  <c r="BT10" i="1"/>
  <c r="BT9" i="1"/>
  <c r="BT11" i="1"/>
  <c r="BT8" i="1"/>
  <c r="BT12" i="1"/>
  <c r="BT66" i="1"/>
  <c r="BT14" i="1"/>
  <c r="BT17" i="1"/>
  <c r="BT16" i="1"/>
  <c r="BT13" i="1"/>
  <c r="BT15" i="1"/>
  <c r="BT18" i="1"/>
  <c r="BT20" i="1"/>
  <c r="BT23" i="1"/>
  <c r="BT19" i="1"/>
  <c r="BT21" i="1"/>
  <c r="BT22" i="1"/>
  <c r="BT24" i="1"/>
  <c r="BT27" i="1"/>
  <c r="BT61" i="1"/>
  <c r="BT30" i="1"/>
  <c r="BT32" i="1"/>
  <c r="BT26" i="1"/>
  <c r="BT60" i="1"/>
  <c r="BT29" i="1"/>
  <c r="BT31" i="1"/>
  <c r="BT33" i="1"/>
  <c r="BT35" i="1"/>
  <c r="BT37" i="1"/>
  <c r="BT39" i="1"/>
  <c r="BT41" i="1"/>
  <c r="BT34" i="1"/>
  <c r="BT36" i="1"/>
  <c r="BT38" i="1"/>
  <c r="BT40" i="1"/>
  <c r="BT43" i="1"/>
  <c r="BT45" i="1"/>
  <c r="BT47" i="1"/>
  <c r="BT49" i="1"/>
  <c r="BT42" i="1"/>
  <c r="BT44" i="1"/>
  <c r="BT46" i="1"/>
  <c r="BT48" i="1"/>
  <c r="BT50" i="1"/>
  <c r="BT52" i="1"/>
  <c r="BT54" i="1"/>
  <c r="BT56" i="1"/>
  <c r="BT51" i="1"/>
  <c r="BT53" i="1"/>
  <c r="BT55" i="1"/>
  <c r="BS59" i="1"/>
  <c r="BS70" i="1"/>
  <c r="BS68" i="1"/>
  <c r="BS74" i="1"/>
  <c r="BS72" i="1"/>
  <c r="BS73" i="1"/>
  <c r="BS71" i="1"/>
  <c r="BS69" i="1"/>
  <c r="BS67" i="1"/>
  <c r="BS57" i="1"/>
  <c r="BT3" i="1"/>
  <c r="BU4" i="1"/>
  <c r="BU28" i="1"/>
  <c r="BU25" i="1"/>
  <c r="BT64" i="1"/>
  <c r="BT65" i="1"/>
  <c r="BT58" i="1"/>
  <c r="BT62" i="1"/>
  <c r="BT59" i="1"/>
  <c r="BT63" i="1"/>
  <c r="BU7" i="1"/>
  <c r="BU9" i="1"/>
  <c r="BU10" i="1"/>
  <c r="BU8" i="1"/>
  <c r="BU11" i="1"/>
  <c r="BU13" i="1"/>
  <c r="BU12" i="1"/>
  <c r="BU66" i="1"/>
  <c r="BU14" i="1"/>
  <c r="BU15" i="1"/>
  <c r="BU17" i="1"/>
  <c r="BU16" i="1"/>
  <c r="BU18" i="1"/>
  <c r="BU20" i="1"/>
  <c r="BU23" i="1"/>
  <c r="BU19" i="1"/>
  <c r="BU21" i="1"/>
  <c r="BU22" i="1"/>
  <c r="BU24" i="1"/>
  <c r="BU26" i="1"/>
  <c r="BU29" i="1"/>
  <c r="BU31" i="1"/>
  <c r="BU33" i="1"/>
  <c r="BU27" i="1"/>
  <c r="BU30" i="1"/>
  <c r="BU32" i="1"/>
  <c r="BU35" i="1"/>
  <c r="BU37" i="1"/>
  <c r="BU39" i="1"/>
  <c r="BU41" i="1"/>
  <c r="BU34" i="1"/>
  <c r="BU36" i="1"/>
  <c r="BU38" i="1"/>
  <c r="BU40" i="1"/>
  <c r="BU43" i="1"/>
  <c r="BU45" i="1"/>
  <c r="BU47" i="1"/>
  <c r="BU49" i="1"/>
  <c r="BU42" i="1"/>
  <c r="BU44" i="1"/>
  <c r="BU46" i="1"/>
  <c r="BU48" i="1"/>
  <c r="BU56" i="1"/>
  <c r="BU51" i="1"/>
  <c r="BU53" i="1"/>
  <c r="BU55" i="1"/>
  <c r="BU50" i="1"/>
  <c r="BU52" i="1"/>
  <c r="BU54" i="1"/>
  <c r="BT70" i="1"/>
  <c r="BT71" i="1"/>
  <c r="BT69" i="1"/>
  <c r="BT68" i="1"/>
  <c r="BT74" i="1"/>
  <c r="BT73" i="1"/>
  <c r="BT72" i="1"/>
  <c r="BT67" i="1"/>
  <c r="BT57" i="1"/>
  <c r="BU3" i="1"/>
  <c r="BV4" i="1"/>
  <c r="BV28" i="1"/>
  <c r="BV25" i="1"/>
  <c r="BU61" i="1"/>
  <c r="BU60" i="1"/>
  <c r="BU65" i="1"/>
  <c r="BU64" i="1"/>
  <c r="BU58" i="1"/>
  <c r="BU62" i="1"/>
  <c r="BV7" i="1"/>
  <c r="BV8" i="1"/>
  <c r="BV10" i="1"/>
  <c r="BV11" i="1"/>
  <c r="BV13" i="1"/>
  <c r="BV15" i="1"/>
  <c r="BV16" i="1"/>
  <c r="BV9" i="1"/>
  <c r="BV14" i="1"/>
  <c r="BV12" i="1"/>
  <c r="BV66" i="1"/>
  <c r="BV17" i="1"/>
  <c r="BV19" i="1"/>
  <c r="BV21" i="1"/>
  <c r="BV22" i="1"/>
  <c r="BV24" i="1"/>
  <c r="BV18" i="1"/>
  <c r="BV20" i="1"/>
  <c r="BV23" i="1"/>
  <c r="BV26" i="1"/>
  <c r="BV60" i="1"/>
  <c r="BV29" i="1"/>
  <c r="BV31" i="1"/>
  <c r="BV33" i="1"/>
  <c r="BV27" i="1"/>
  <c r="BV30" i="1"/>
  <c r="BV32" i="1"/>
  <c r="BV34" i="1"/>
  <c r="BV36" i="1"/>
  <c r="BV38" i="1"/>
  <c r="BV40" i="1"/>
  <c r="BV35" i="1"/>
  <c r="BV37" i="1"/>
  <c r="BV39" i="1"/>
  <c r="BV41" i="1"/>
  <c r="BV42" i="1"/>
  <c r="BV44" i="1"/>
  <c r="BV46" i="1"/>
  <c r="BV48" i="1"/>
  <c r="BV43" i="1"/>
  <c r="BV45" i="1"/>
  <c r="BV47" i="1"/>
  <c r="BV49" i="1"/>
  <c r="BV51" i="1"/>
  <c r="BV53" i="1"/>
  <c r="BV55" i="1"/>
  <c r="BV50" i="1"/>
  <c r="BV52" i="1"/>
  <c r="BV54" i="1"/>
  <c r="BV56" i="1"/>
  <c r="BU63" i="1"/>
  <c r="BU59" i="1"/>
  <c r="BU70" i="1"/>
  <c r="BU73" i="1"/>
  <c r="BU68" i="1"/>
  <c r="BU74" i="1"/>
  <c r="BU72" i="1"/>
  <c r="BU71" i="1"/>
  <c r="BU69" i="1"/>
  <c r="BU57" i="1"/>
  <c r="BU67" i="1"/>
  <c r="BV3" i="1"/>
  <c r="BW4" i="1"/>
  <c r="BW28" i="1"/>
  <c r="BW25" i="1"/>
  <c r="BV61" i="1"/>
  <c r="BV64" i="1"/>
  <c r="BV65" i="1"/>
  <c r="BV58" i="1"/>
  <c r="BV63" i="1"/>
  <c r="BV62" i="1"/>
  <c r="BW8" i="1"/>
  <c r="BW7" i="1"/>
  <c r="BW11" i="1"/>
  <c r="BW9" i="1"/>
  <c r="BW10" i="1"/>
  <c r="BW12" i="1"/>
  <c r="BW66" i="1"/>
  <c r="BW14" i="1"/>
  <c r="BW13" i="1"/>
  <c r="BW15" i="1"/>
  <c r="BW16" i="1"/>
  <c r="BW17" i="1"/>
  <c r="BW19" i="1"/>
  <c r="BW21" i="1"/>
  <c r="BW22" i="1"/>
  <c r="BW24" i="1"/>
  <c r="BW18" i="1"/>
  <c r="BW20" i="1"/>
  <c r="BW23" i="1"/>
  <c r="BW27" i="1"/>
  <c r="BW61" i="1"/>
  <c r="BW30" i="1"/>
  <c r="BW32" i="1"/>
  <c r="BW26" i="1"/>
  <c r="BW29" i="1"/>
  <c r="BW31" i="1"/>
  <c r="BW33" i="1"/>
  <c r="BW34" i="1"/>
  <c r="BW36" i="1"/>
  <c r="BW38" i="1"/>
  <c r="BW40" i="1"/>
  <c r="BW35" i="1"/>
  <c r="BW37" i="1"/>
  <c r="BW39" i="1"/>
  <c r="BW41" i="1"/>
  <c r="BW42" i="1"/>
  <c r="BW44" i="1"/>
  <c r="BW46" i="1"/>
  <c r="BW48" i="1"/>
  <c r="BW43" i="1"/>
  <c r="BW45" i="1"/>
  <c r="BW47" i="1"/>
  <c r="BW49" i="1"/>
  <c r="BW55" i="1"/>
  <c r="BW51" i="1"/>
  <c r="BW53" i="1"/>
  <c r="BW50" i="1"/>
  <c r="BW52" i="1"/>
  <c r="BW54" i="1"/>
  <c r="BW56" i="1"/>
  <c r="BV59" i="1"/>
  <c r="BV70" i="1"/>
  <c r="BV74" i="1"/>
  <c r="BV72" i="1"/>
  <c r="BV69" i="1"/>
  <c r="BV73" i="1"/>
  <c r="BV71" i="1"/>
  <c r="BV68" i="1"/>
  <c r="BV67" i="1"/>
  <c r="BV57" i="1"/>
  <c r="BX4" i="1"/>
  <c r="BW3" i="1"/>
  <c r="BX28" i="1"/>
  <c r="BX25" i="1"/>
  <c r="BW60" i="1"/>
  <c r="BW58" i="1"/>
  <c r="BW65" i="1"/>
  <c r="BW64" i="1"/>
  <c r="BW62" i="1"/>
  <c r="BX7" i="1"/>
  <c r="BX8" i="1"/>
  <c r="BX9" i="1"/>
  <c r="BX10" i="1"/>
  <c r="BX12" i="1"/>
  <c r="BX66" i="1"/>
  <c r="BX14" i="1"/>
  <c r="BX11" i="1"/>
  <c r="BX13" i="1"/>
  <c r="BX17" i="1"/>
  <c r="BX15" i="1"/>
  <c r="BX16" i="1"/>
  <c r="BX18" i="1"/>
  <c r="BX20" i="1"/>
  <c r="BX23" i="1"/>
  <c r="BX19" i="1"/>
  <c r="BX21" i="1"/>
  <c r="BX22" i="1"/>
  <c r="BX24" i="1"/>
  <c r="BX27" i="1"/>
  <c r="BX61" i="1"/>
  <c r="BX30" i="1"/>
  <c r="BX32" i="1"/>
  <c r="BX26" i="1"/>
  <c r="BX60" i="1"/>
  <c r="BX29" i="1"/>
  <c r="BX31" i="1"/>
  <c r="BX33" i="1"/>
  <c r="BX35" i="1"/>
  <c r="BX37" i="1"/>
  <c r="BX39" i="1"/>
  <c r="BX41" i="1"/>
  <c r="BX34" i="1"/>
  <c r="BX36" i="1"/>
  <c r="BX38" i="1"/>
  <c r="BX40" i="1"/>
  <c r="BX43" i="1"/>
  <c r="BX45" i="1"/>
  <c r="BX47" i="1"/>
  <c r="BX49" i="1"/>
  <c r="BX42" i="1"/>
  <c r="BX44" i="1"/>
  <c r="BX46" i="1"/>
  <c r="BX48" i="1"/>
  <c r="BX50" i="1"/>
  <c r="BX52" i="1"/>
  <c r="BX54" i="1"/>
  <c r="BX56" i="1"/>
  <c r="BX51" i="1"/>
  <c r="BX53" i="1"/>
  <c r="BX55" i="1"/>
  <c r="BW59" i="1"/>
  <c r="BW63" i="1"/>
  <c r="BW70" i="1"/>
  <c r="BW68" i="1"/>
  <c r="BW71" i="1"/>
  <c r="BW74" i="1"/>
  <c r="BW72" i="1"/>
  <c r="BW69" i="1"/>
  <c r="BW73" i="1"/>
  <c r="BW67" i="1"/>
  <c r="BW57" i="1"/>
  <c r="BY4" i="1"/>
  <c r="BX3" i="1"/>
  <c r="BY28" i="1"/>
  <c r="BY25" i="1"/>
  <c r="BX59" i="1"/>
  <c r="BX64" i="1"/>
  <c r="BX65" i="1"/>
  <c r="BX58" i="1"/>
  <c r="BX63" i="1"/>
  <c r="BY7" i="1"/>
  <c r="BY9" i="1"/>
  <c r="BY8" i="1"/>
  <c r="BY10" i="1"/>
  <c r="BY11" i="1"/>
  <c r="BY13" i="1"/>
  <c r="BY12" i="1"/>
  <c r="BY66" i="1"/>
  <c r="BY14" i="1"/>
  <c r="BY17" i="1"/>
  <c r="BY15" i="1"/>
  <c r="BY16" i="1"/>
  <c r="BY18" i="1"/>
  <c r="BY20" i="1"/>
  <c r="BY23" i="1"/>
  <c r="BY19" i="1"/>
  <c r="BY21" i="1"/>
  <c r="BY22" i="1"/>
  <c r="BY24" i="1"/>
  <c r="BY26" i="1"/>
  <c r="BY29" i="1"/>
  <c r="BY31" i="1"/>
  <c r="BY33" i="1"/>
  <c r="BY27" i="1"/>
  <c r="BY61" i="1"/>
  <c r="BY30" i="1"/>
  <c r="BY32" i="1"/>
  <c r="BY35" i="1"/>
  <c r="BY37" i="1"/>
  <c r="BY39" i="1"/>
  <c r="BY41" i="1"/>
  <c r="BY34" i="1"/>
  <c r="BY36" i="1"/>
  <c r="BY38" i="1"/>
  <c r="BY40" i="1"/>
  <c r="BY43" i="1"/>
  <c r="BY45" i="1"/>
  <c r="BY47" i="1"/>
  <c r="BY49" i="1"/>
  <c r="BY42" i="1"/>
  <c r="BY44" i="1"/>
  <c r="BY46" i="1"/>
  <c r="BY48" i="1"/>
  <c r="BY54" i="1"/>
  <c r="BY50" i="1"/>
  <c r="BY52" i="1"/>
  <c r="BY51" i="1"/>
  <c r="BY53" i="1"/>
  <c r="BY55" i="1"/>
  <c r="BY56" i="1"/>
  <c r="BX62" i="1"/>
  <c r="BX70" i="1"/>
  <c r="BX71" i="1"/>
  <c r="BX69" i="1"/>
  <c r="BX68" i="1"/>
  <c r="BX74" i="1"/>
  <c r="BX73" i="1"/>
  <c r="BX72" i="1"/>
  <c r="BX67" i="1"/>
  <c r="BX57" i="1"/>
  <c r="BZ4" i="1"/>
  <c r="BY3" i="1"/>
  <c r="BZ28" i="1"/>
  <c r="BZ25" i="1"/>
  <c r="BY60" i="1"/>
  <c r="BY64" i="1"/>
  <c r="BY65" i="1"/>
  <c r="BY58" i="1"/>
  <c r="BY62" i="1"/>
  <c r="BZ7" i="1"/>
  <c r="BZ8" i="1"/>
  <c r="BZ9" i="1"/>
  <c r="BZ10" i="1"/>
  <c r="BZ13" i="1"/>
  <c r="BZ15" i="1"/>
  <c r="BZ16" i="1"/>
  <c r="BZ11" i="1"/>
  <c r="BZ14" i="1"/>
  <c r="BZ17" i="1"/>
  <c r="BZ12" i="1"/>
  <c r="BZ66" i="1"/>
  <c r="BZ19" i="1"/>
  <c r="BZ21" i="1"/>
  <c r="BZ22" i="1"/>
  <c r="BZ24" i="1"/>
  <c r="BZ18" i="1"/>
  <c r="BZ20" i="1"/>
  <c r="BZ23" i="1"/>
  <c r="BZ26" i="1"/>
  <c r="BZ29" i="1"/>
  <c r="BZ31" i="1"/>
  <c r="BZ33" i="1"/>
  <c r="BZ27" i="1"/>
  <c r="BZ61" i="1"/>
  <c r="BZ30" i="1"/>
  <c r="BZ32" i="1"/>
  <c r="BZ34" i="1"/>
  <c r="BZ36" i="1"/>
  <c r="BZ38" i="1"/>
  <c r="BZ40" i="1"/>
  <c r="BZ35" i="1"/>
  <c r="BZ37" i="1"/>
  <c r="BZ39" i="1"/>
  <c r="BZ41" i="1"/>
  <c r="BZ42" i="1"/>
  <c r="BZ44" i="1"/>
  <c r="BZ46" i="1"/>
  <c r="BZ48" i="1"/>
  <c r="BZ43" i="1"/>
  <c r="BZ45" i="1"/>
  <c r="BZ47" i="1"/>
  <c r="BZ49" i="1"/>
  <c r="BZ51" i="1"/>
  <c r="BZ53" i="1"/>
  <c r="BZ55" i="1"/>
  <c r="BZ50" i="1"/>
  <c r="BZ52" i="1"/>
  <c r="BZ54" i="1"/>
  <c r="BZ56" i="1"/>
  <c r="BY63" i="1"/>
  <c r="BY59" i="1"/>
  <c r="BY70" i="1"/>
  <c r="BY69" i="1"/>
  <c r="BY72" i="1"/>
  <c r="BY73" i="1"/>
  <c r="BY71" i="1"/>
  <c r="BY68" i="1"/>
  <c r="BY74" i="1"/>
  <c r="BY57" i="1"/>
  <c r="BY67" i="1"/>
  <c r="CA4" i="1"/>
  <c r="BZ3" i="1"/>
  <c r="CA28" i="1"/>
  <c r="CA25" i="1"/>
  <c r="BZ60" i="1"/>
  <c r="BZ64" i="1"/>
  <c r="BZ65" i="1"/>
  <c r="BZ59" i="1"/>
  <c r="BZ62" i="1"/>
  <c r="CA8" i="1"/>
  <c r="CA11" i="1"/>
  <c r="CA10" i="1"/>
  <c r="CA9" i="1"/>
  <c r="CA12" i="1"/>
  <c r="CA66" i="1"/>
  <c r="CA14" i="1"/>
  <c r="CA13" i="1"/>
  <c r="CA7" i="1"/>
  <c r="CA15" i="1"/>
  <c r="CA16" i="1"/>
  <c r="CA17" i="1"/>
  <c r="CA19" i="1"/>
  <c r="CA21" i="1"/>
  <c r="CA22" i="1"/>
  <c r="CA24" i="1"/>
  <c r="CA18" i="1"/>
  <c r="CA20" i="1"/>
  <c r="CA23" i="1"/>
  <c r="CA27" i="1"/>
  <c r="CA61" i="1"/>
  <c r="CA30" i="1"/>
  <c r="CA32" i="1"/>
  <c r="CA26" i="1"/>
  <c r="CA60" i="1"/>
  <c r="CA29" i="1"/>
  <c r="CA31" i="1"/>
  <c r="CA33" i="1"/>
  <c r="CA34" i="1"/>
  <c r="CA36" i="1"/>
  <c r="CA38" i="1"/>
  <c r="CA40" i="1"/>
  <c r="CA35" i="1"/>
  <c r="CA37" i="1"/>
  <c r="CA39" i="1"/>
  <c r="CA41" i="1"/>
  <c r="CA42" i="1"/>
  <c r="CA44" i="1"/>
  <c r="CA46" i="1"/>
  <c r="CA48" i="1"/>
  <c r="CA43" i="1"/>
  <c r="CA45" i="1"/>
  <c r="CA47" i="1"/>
  <c r="CA49" i="1"/>
  <c r="CA55" i="1"/>
  <c r="CA50" i="1"/>
  <c r="CA52" i="1"/>
  <c r="CA54" i="1"/>
  <c r="CA56" i="1"/>
  <c r="CA51" i="1"/>
  <c r="CA53" i="1"/>
  <c r="BZ63" i="1"/>
  <c r="BZ58" i="1"/>
  <c r="BZ70" i="1"/>
  <c r="BZ68" i="1"/>
  <c r="BZ73" i="1"/>
  <c r="BZ71" i="1"/>
  <c r="BZ74" i="1"/>
  <c r="BZ72" i="1"/>
  <c r="BZ69" i="1"/>
  <c r="BZ67" i="1"/>
  <c r="BZ57" i="1"/>
  <c r="CB4" i="1"/>
  <c r="CA3" i="1"/>
  <c r="CB28" i="1"/>
  <c r="CB25" i="1"/>
  <c r="CA65" i="1"/>
  <c r="CA64" i="1"/>
  <c r="CA59" i="1"/>
  <c r="CA62" i="1"/>
  <c r="CB7" i="1"/>
  <c r="CB10" i="1"/>
  <c r="CB9" i="1"/>
  <c r="CB11" i="1"/>
  <c r="CB12" i="1"/>
  <c r="CB66" i="1"/>
  <c r="CB14" i="1"/>
  <c r="CB8" i="1"/>
  <c r="CB17" i="1"/>
  <c r="CB13" i="1"/>
  <c r="CB15" i="1"/>
  <c r="CB16" i="1"/>
  <c r="CB18" i="1"/>
  <c r="CB20" i="1"/>
  <c r="CB23" i="1"/>
  <c r="CB19" i="1"/>
  <c r="CB21" i="1"/>
  <c r="CB22" i="1"/>
  <c r="CB24" i="1"/>
  <c r="CB27" i="1"/>
  <c r="CB61" i="1"/>
  <c r="CB30" i="1"/>
  <c r="CB32" i="1"/>
  <c r="CB26" i="1"/>
  <c r="CB60" i="1"/>
  <c r="CB29" i="1"/>
  <c r="CB31" i="1"/>
  <c r="CB33" i="1"/>
  <c r="CB35" i="1"/>
  <c r="CB37" i="1"/>
  <c r="CB39" i="1"/>
  <c r="CB41" i="1"/>
  <c r="CB34" i="1"/>
  <c r="CB36" i="1"/>
  <c r="CB38" i="1"/>
  <c r="CB40" i="1"/>
  <c r="CB43" i="1"/>
  <c r="CB45" i="1"/>
  <c r="CB47" i="1"/>
  <c r="CB49" i="1"/>
  <c r="CB42" i="1"/>
  <c r="CB44" i="1"/>
  <c r="CB46" i="1"/>
  <c r="CB48" i="1"/>
  <c r="CB50" i="1"/>
  <c r="CB52" i="1"/>
  <c r="CB54" i="1"/>
  <c r="CB56" i="1"/>
  <c r="CB51" i="1"/>
  <c r="CB53" i="1"/>
  <c r="CB55" i="1"/>
  <c r="CA58" i="1"/>
  <c r="CA63" i="1"/>
  <c r="CA70" i="1"/>
  <c r="CA68" i="1"/>
  <c r="CA69" i="1"/>
  <c r="CA73" i="1"/>
  <c r="CA72" i="1"/>
  <c r="CA74" i="1"/>
  <c r="CA71" i="1"/>
  <c r="CA67" i="1"/>
  <c r="CA57" i="1"/>
  <c r="CB3" i="1"/>
  <c r="CC4" i="1"/>
  <c r="CC28" i="1"/>
  <c r="CC25" i="1"/>
  <c r="CB65" i="1"/>
  <c r="CB64" i="1"/>
  <c r="CB59" i="1"/>
  <c r="CB58" i="1"/>
  <c r="CB63" i="1"/>
  <c r="CB62" i="1"/>
  <c r="CC7" i="1"/>
  <c r="CC9" i="1"/>
  <c r="CC10" i="1"/>
  <c r="CC8" i="1"/>
  <c r="CC11" i="1"/>
  <c r="CC13" i="1"/>
  <c r="CC12" i="1"/>
  <c r="CC66" i="1"/>
  <c r="CC14" i="1"/>
  <c r="CC17" i="1"/>
  <c r="CC15" i="1"/>
  <c r="CC16" i="1"/>
  <c r="CC18" i="1"/>
  <c r="CC20" i="1"/>
  <c r="CC23" i="1"/>
  <c r="CC19" i="1"/>
  <c r="CC21" i="1"/>
  <c r="CC22" i="1"/>
  <c r="CC24" i="1"/>
  <c r="CC26" i="1"/>
  <c r="CC60" i="1"/>
  <c r="CC29" i="1"/>
  <c r="CC31" i="1"/>
  <c r="CC33" i="1"/>
  <c r="CC27" i="1"/>
  <c r="CC30" i="1"/>
  <c r="CC32" i="1"/>
  <c r="CC35" i="1"/>
  <c r="CC37" i="1"/>
  <c r="CC39" i="1"/>
  <c r="CC41" i="1"/>
  <c r="CC34" i="1"/>
  <c r="CC36" i="1"/>
  <c r="CC38" i="1"/>
  <c r="CC40" i="1"/>
  <c r="CC43" i="1"/>
  <c r="CC45" i="1"/>
  <c r="CC47" i="1"/>
  <c r="CC49" i="1"/>
  <c r="CC42" i="1"/>
  <c r="CC44" i="1"/>
  <c r="CC46" i="1"/>
  <c r="CC48" i="1"/>
  <c r="CC56" i="1"/>
  <c r="CC54" i="1"/>
  <c r="CC51" i="1"/>
  <c r="CC53" i="1"/>
  <c r="CC55" i="1"/>
  <c r="CC50" i="1"/>
  <c r="CC52" i="1"/>
  <c r="CB70" i="1"/>
  <c r="CB68" i="1"/>
  <c r="CB73" i="1"/>
  <c r="CB72" i="1"/>
  <c r="CB74" i="1"/>
  <c r="CB71" i="1"/>
  <c r="CB69" i="1"/>
  <c r="CB67" i="1"/>
  <c r="CB57" i="1"/>
  <c r="CD4" i="1"/>
  <c r="CC3" i="1"/>
  <c r="CD28" i="1"/>
  <c r="CD25" i="1"/>
  <c r="CC61" i="1"/>
  <c r="CC64" i="1"/>
  <c r="CC65" i="1"/>
  <c r="CC58" i="1"/>
  <c r="CC59" i="1"/>
  <c r="CC62" i="1"/>
  <c r="CD7" i="1"/>
  <c r="CD8" i="1"/>
  <c r="CD9" i="1"/>
  <c r="CD11" i="1"/>
  <c r="CD13" i="1"/>
  <c r="CD15" i="1"/>
  <c r="CD10" i="1"/>
  <c r="CD12" i="1"/>
  <c r="CD66" i="1"/>
  <c r="CD16" i="1"/>
  <c r="CD17" i="1"/>
  <c r="CD14" i="1"/>
  <c r="CD19" i="1"/>
  <c r="CD21" i="1"/>
  <c r="CD22" i="1"/>
  <c r="CD24" i="1"/>
  <c r="CD18" i="1"/>
  <c r="CD20" i="1"/>
  <c r="CD23" i="1"/>
  <c r="CD26" i="1"/>
  <c r="CD60" i="1"/>
  <c r="CD29" i="1"/>
  <c r="CD31" i="1"/>
  <c r="CD33" i="1"/>
  <c r="CD27" i="1"/>
  <c r="CD30" i="1"/>
  <c r="CD32" i="1"/>
  <c r="CD34" i="1"/>
  <c r="CD36" i="1"/>
  <c r="CD38" i="1"/>
  <c r="CD40" i="1"/>
  <c r="CD35" i="1"/>
  <c r="CD37" i="1"/>
  <c r="CD39" i="1"/>
  <c r="CD41" i="1"/>
  <c r="CD42" i="1"/>
  <c r="CD44" i="1"/>
  <c r="CD46" i="1"/>
  <c r="CD48" i="1"/>
  <c r="CD43" i="1"/>
  <c r="CD45" i="1"/>
  <c r="CD47" i="1"/>
  <c r="CD49" i="1"/>
  <c r="CD51" i="1"/>
  <c r="CD53" i="1"/>
  <c r="CD55" i="1"/>
  <c r="CD50" i="1"/>
  <c r="CD52" i="1"/>
  <c r="CD54" i="1"/>
  <c r="CD56" i="1"/>
  <c r="CC63" i="1"/>
  <c r="CC70" i="1"/>
  <c r="CC69" i="1"/>
  <c r="CC73" i="1"/>
  <c r="CC71" i="1"/>
  <c r="CC68" i="1"/>
  <c r="CC74" i="1"/>
  <c r="CC72" i="1"/>
  <c r="CC57" i="1"/>
  <c r="CC67" i="1"/>
  <c r="CD3" i="1"/>
  <c r="CE4" i="1"/>
  <c r="CE28" i="1"/>
  <c r="CE25" i="1"/>
  <c r="CD61" i="1"/>
  <c r="CD64" i="1"/>
  <c r="CD65" i="1"/>
  <c r="CE8" i="1"/>
  <c r="CE9" i="1"/>
  <c r="CE11" i="1"/>
  <c r="CE7" i="1"/>
  <c r="CE10" i="1"/>
  <c r="CE12" i="1"/>
  <c r="CE66" i="1"/>
  <c r="CE14" i="1"/>
  <c r="CE13" i="1"/>
  <c r="CE16" i="1"/>
  <c r="CE15" i="1"/>
  <c r="CE17" i="1"/>
  <c r="CE19" i="1"/>
  <c r="CE21" i="1"/>
  <c r="CE22" i="1"/>
  <c r="CE24" i="1"/>
  <c r="CE18" i="1"/>
  <c r="CE20" i="1"/>
  <c r="CE23" i="1"/>
  <c r="CE27" i="1"/>
  <c r="CE30" i="1"/>
  <c r="CE32" i="1"/>
  <c r="CE26" i="1"/>
  <c r="CE60" i="1"/>
  <c r="CE29" i="1"/>
  <c r="CE31" i="1"/>
  <c r="CE33" i="1"/>
  <c r="CE34" i="1"/>
  <c r="CE36" i="1"/>
  <c r="CE38" i="1"/>
  <c r="CE40" i="1"/>
  <c r="CE35" i="1"/>
  <c r="CE37" i="1"/>
  <c r="CE39" i="1"/>
  <c r="CE41" i="1"/>
  <c r="CE42" i="1"/>
  <c r="CE44" i="1"/>
  <c r="CE46" i="1"/>
  <c r="CE48" i="1"/>
  <c r="CE43" i="1"/>
  <c r="CE45" i="1"/>
  <c r="CE47" i="1"/>
  <c r="CE49" i="1"/>
  <c r="CE51" i="1"/>
  <c r="CE53" i="1"/>
  <c r="CE55" i="1"/>
  <c r="CE50" i="1"/>
  <c r="CE52" i="1"/>
  <c r="CE54" i="1"/>
  <c r="CE56" i="1"/>
  <c r="CD58" i="1"/>
  <c r="CD63" i="1"/>
  <c r="CD62" i="1"/>
  <c r="CD59" i="1"/>
  <c r="CD70" i="1"/>
  <c r="CD68" i="1"/>
  <c r="CD71" i="1"/>
  <c r="CD73" i="1"/>
  <c r="CD72" i="1"/>
  <c r="CD74" i="1"/>
  <c r="CD69" i="1"/>
  <c r="CD67" i="1"/>
  <c r="CD57" i="1"/>
  <c r="CE3" i="1"/>
  <c r="CF4" i="1"/>
  <c r="CF28" i="1"/>
  <c r="CF25" i="1"/>
  <c r="CE61" i="1"/>
  <c r="CE65" i="1"/>
  <c r="CE64" i="1"/>
  <c r="CE59" i="1"/>
  <c r="CE62" i="1"/>
  <c r="CE58" i="1"/>
  <c r="CF7" i="1"/>
  <c r="CF8" i="1"/>
  <c r="CF10" i="1"/>
  <c r="CF9" i="1"/>
  <c r="CF12" i="1"/>
  <c r="CF66" i="1"/>
  <c r="CF14" i="1"/>
  <c r="CF11" i="1"/>
  <c r="CF15" i="1"/>
  <c r="CF17" i="1"/>
  <c r="CF13" i="1"/>
  <c r="CF16" i="1"/>
  <c r="CF18" i="1"/>
  <c r="CF20" i="1"/>
  <c r="CF23" i="1"/>
  <c r="CF19" i="1"/>
  <c r="CF21" i="1"/>
  <c r="CF22" i="1"/>
  <c r="CF24" i="1"/>
  <c r="CF27" i="1"/>
  <c r="CF61" i="1"/>
  <c r="CF30" i="1"/>
  <c r="CF32" i="1"/>
  <c r="CF26" i="1"/>
  <c r="CF60" i="1"/>
  <c r="CF29" i="1"/>
  <c r="CF31" i="1"/>
  <c r="CF33" i="1"/>
  <c r="CF35" i="1"/>
  <c r="CF37" i="1"/>
  <c r="CF39" i="1"/>
  <c r="CF41" i="1"/>
  <c r="CF34" i="1"/>
  <c r="CF36" i="1"/>
  <c r="CF38" i="1"/>
  <c r="CF40" i="1"/>
  <c r="CF43" i="1"/>
  <c r="CF45" i="1"/>
  <c r="CF47" i="1"/>
  <c r="CF49" i="1"/>
  <c r="CF42" i="1"/>
  <c r="CF44" i="1"/>
  <c r="CF46" i="1"/>
  <c r="CF48" i="1"/>
  <c r="CF50" i="1"/>
  <c r="CF52" i="1"/>
  <c r="CF54" i="1"/>
  <c r="CF56" i="1"/>
  <c r="CF51" i="1"/>
  <c r="CF53" i="1"/>
  <c r="CF55" i="1"/>
  <c r="CE63" i="1"/>
  <c r="CE70" i="1"/>
  <c r="CE73" i="1"/>
  <c r="CE72" i="1"/>
  <c r="CE68" i="1"/>
  <c r="CE74" i="1"/>
  <c r="CE71" i="1"/>
  <c r="CE69" i="1"/>
  <c r="CE67" i="1"/>
  <c r="CE57" i="1"/>
  <c r="CG4" i="1"/>
  <c r="CF3" i="1"/>
  <c r="CG28" i="1"/>
  <c r="CG25" i="1"/>
  <c r="CF64" i="1"/>
  <c r="CF65" i="1"/>
  <c r="CF58" i="1"/>
  <c r="CG7" i="1"/>
  <c r="CG8" i="1"/>
  <c r="CG10" i="1"/>
  <c r="CG9" i="1"/>
  <c r="CG11" i="1"/>
  <c r="CG13" i="1"/>
  <c r="CG12" i="1"/>
  <c r="CG66" i="1"/>
  <c r="CG14" i="1"/>
  <c r="CG15" i="1"/>
  <c r="CG17" i="1"/>
  <c r="CG16" i="1"/>
  <c r="CG18" i="1"/>
  <c r="CG20" i="1"/>
  <c r="CG23" i="1"/>
  <c r="CG19" i="1"/>
  <c r="CG21" i="1"/>
  <c r="CG22" i="1"/>
  <c r="CG24" i="1"/>
  <c r="CG26" i="1"/>
  <c r="CG29" i="1"/>
  <c r="CG31" i="1"/>
  <c r="CG33" i="1"/>
  <c r="CG27" i="1"/>
  <c r="CG30" i="1"/>
  <c r="CG32" i="1"/>
  <c r="CG35" i="1"/>
  <c r="CG37" i="1"/>
  <c r="CG39" i="1"/>
  <c r="CG41" i="1"/>
  <c r="CG34" i="1"/>
  <c r="CG36" i="1"/>
  <c r="CG38" i="1"/>
  <c r="CG40" i="1"/>
  <c r="CG43" i="1"/>
  <c r="CG45" i="1"/>
  <c r="CG47" i="1"/>
  <c r="CG49" i="1"/>
  <c r="CG42" i="1"/>
  <c r="CG44" i="1"/>
  <c r="CG46" i="1"/>
  <c r="CG48" i="1"/>
  <c r="CG52" i="1"/>
  <c r="CG50" i="1"/>
  <c r="CG56" i="1"/>
  <c r="CG51" i="1"/>
  <c r="CG53" i="1"/>
  <c r="CG55" i="1"/>
  <c r="CG54" i="1"/>
  <c r="CF63" i="1"/>
  <c r="CF59" i="1"/>
  <c r="CF62" i="1"/>
  <c r="CF70" i="1"/>
  <c r="CF71" i="1"/>
  <c r="CF69" i="1"/>
  <c r="CF68" i="1"/>
  <c r="CF74" i="1"/>
  <c r="CF73" i="1"/>
  <c r="CF72" i="1"/>
  <c r="CF67" i="1"/>
  <c r="CF57" i="1"/>
  <c r="CG3" i="1"/>
  <c r="CH4" i="1"/>
  <c r="CH28" i="1"/>
  <c r="CH25" i="1"/>
  <c r="CG61" i="1"/>
  <c r="CG60" i="1"/>
  <c r="CG65" i="1"/>
  <c r="CG64" i="1"/>
  <c r="CG58" i="1"/>
  <c r="CG59" i="1"/>
  <c r="CH7" i="1"/>
  <c r="CH8" i="1"/>
  <c r="CH9" i="1"/>
  <c r="CH13" i="1"/>
  <c r="CH15" i="1"/>
  <c r="CH14" i="1"/>
  <c r="CH16" i="1"/>
  <c r="CH12" i="1"/>
  <c r="CH66" i="1"/>
  <c r="CH17" i="1"/>
  <c r="CH10" i="1"/>
  <c r="CH11" i="1"/>
  <c r="CH19" i="1"/>
  <c r="CH21" i="1"/>
  <c r="CH22" i="1"/>
  <c r="CH24" i="1"/>
  <c r="CH18" i="1"/>
  <c r="CH20" i="1"/>
  <c r="CH23" i="1"/>
  <c r="CH26" i="1"/>
  <c r="CH60" i="1"/>
  <c r="CH29" i="1"/>
  <c r="CH31" i="1"/>
  <c r="CH33" i="1"/>
  <c r="CH27" i="1"/>
  <c r="CH30" i="1"/>
  <c r="CH32" i="1"/>
  <c r="CH34" i="1"/>
  <c r="CH36" i="1"/>
  <c r="CH38" i="1"/>
  <c r="CH40" i="1"/>
  <c r="CH35" i="1"/>
  <c r="CH37" i="1"/>
  <c r="CH39" i="1"/>
  <c r="CH41" i="1"/>
  <c r="CH42" i="1"/>
  <c r="CH44" i="1"/>
  <c r="CH46" i="1"/>
  <c r="CH48" i="1"/>
  <c r="CH43" i="1"/>
  <c r="CH45" i="1"/>
  <c r="CH47" i="1"/>
  <c r="CH49" i="1"/>
  <c r="CH51" i="1"/>
  <c r="CH53" i="1"/>
  <c r="CH55" i="1"/>
  <c r="CH50" i="1"/>
  <c r="CH52" i="1"/>
  <c r="CH54" i="1"/>
  <c r="CH56" i="1"/>
  <c r="CG62" i="1"/>
  <c r="CG63" i="1"/>
  <c r="CG70" i="1"/>
  <c r="CG69" i="1"/>
  <c r="CG73" i="1"/>
  <c r="CG72" i="1"/>
  <c r="CG68" i="1"/>
  <c r="CG74" i="1"/>
  <c r="CG71" i="1"/>
  <c r="CG57" i="1"/>
  <c r="CG67" i="1"/>
  <c r="CI4" i="1"/>
  <c r="CH3" i="1"/>
  <c r="CI28" i="1"/>
  <c r="CI25" i="1"/>
  <c r="CH61" i="1"/>
  <c r="CH65" i="1"/>
  <c r="CH64" i="1"/>
  <c r="CH59" i="1"/>
  <c r="CH58" i="1"/>
  <c r="CH63" i="1"/>
  <c r="CI8" i="1"/>
  <c r="CI7" i="1"/>
  <c r="CI9" i="1"/>
  <c r="CI11" i="1"/>
  <c r="CI10" i="1"/>
  <c r="CI12" i="1"/>
  <c r="CI66" i="1"/>
  <c r="CI14" i="1"/>
  <c r="CI13" i="1"/>
  <c r="CI16" i="1"/>
  <c r="CI15" i="1"/>
  <c r="CI17" i="1"/>
  <c r="CI19" i="1"/>
  <c r="CI21" i="1"/>
  <c r="CI22" i="1"/>
  <c r="CI24" i="1"/>
  <c r="CI18" i="1"/>
  <c r="CI20" i="1"/>
  <c r="CI23" i="1"/>
  <c r="CI27" i="1"/>
  <c r="CI30" i="1"/>
  <c r="CI32" i="1"/>
  <c r="CI26" i="1"/>
  <c r="CI60" i="1"/>
  <c r="CI29" i="1"/>
  <c r="CI31" i="1"/>
  <c r="CI33" i="1"/>
  <c r="CI34" i="1"/>
  <c r="CI36" i="1"/>
  <c r="CI38" i="1"/>
  <c r="CI40" i="1"/>
  <c r="CI35" i="1"/>
  <c r="CI37" i="1"/>
  <c r="CI39" i="1"/>
  <c r="CI41" i="1"/>
  <c r="CI42" i="1"/>
  <c r="CI44" i="1"/>
  <c r="CI46" i="1"/>
  <c r="CI48" i="1"/>
  <c r="CI43" i="1"/>
  <c r="CI45" i="1"/>
  <c r="CI47" i="1"/>
  <c r="CI49" i="1"/>
  <c r="CI53" i="1"/>
  <c r="CI50" i="1"/>
  <c r="CI52" i="1"/>
  <c r="CI54" i="1"/>
  <c r="CI56" i="1"/>
  <c r="CI51" i="1"/>
  <c r="CI55" i="1"/>
  <c r="CH62" i="1"/>
  <c r="CH70" i="1"/>
  <c r="CH73" i="1"/>
  <c r="CH72" i="1"/>
  <c r="CH74" i="1"/>
  <c r="CH69" i="1"/>
  <c r="CH68" i="1"/>
  <c r="CH71" i="1"/>
  <c r="CH67" i="1"/>
  <c r="CH57" i="1"/>
  <c r="CJ4" i="1"/>
  <c r="CI3" i="1"/>
  <c r="CJ28" i="1"/>
  <c r="CJ25" i="1"/>
  <c r="CI61" i="1"/>
  <c r="CI65" i="1"/>
  <c r="CI64" i="1"/>
  <c r="CI58" i="1"/>
  <c r="CJ7" i="1"/>
  <c r="CJ10" i="1"/>
  <c r="CJ11" i="1"/>
  <c r="CJ12" i="1"/>
  <c r="CJ66" i="1"/>
  <c r="CJ14" i="1"/>
  <c r="CJ9" i="1"/>
  <c r="CJ17" i="1"/>
  <c r="CJ8" i="1"/>
  <c r="CJ16" i="1"/>
  <c r="CJ13" i="1"/>
  <c r="CJ15" i="1"/>
  <c r="CJ18" i="1"/>
  <c r="CJ20" i="1"/>
  <c r="CJ23" i="1"/>
  <c r="CJ19" i="1"/>
  <c r="CJ21" i="1"/>
  <c r="CJ22" i="1"/>
  <c r="CJ24" i="1"/>
  <c r="CJ27" i="1"/>
  <c r="CJ61" i="1"/>
  <c r="CJ30" i="1"/>
  <c r="CJ32" i="1"/>
  <c r="CJ26" i="1"/>
  <c r="CJ29" i="1"/>
  <c r="CJ31" i="1"/>
  <c r="CJ33" i="1"/>
  <c r="CJ35" i="1"/>
  <c r="CJ37" i="1"/>
  <c r="CJ39" i="1"/>
  <c r="CJ41" i="1"/>
  <c r="CJ34" i="1"/>
  <c r="CJ36" i="1"/>
  <c r="CJ38" i="1"/>
  <c r="CJ40" i="1"/>
  <c r="CJ43" i="1"/>
  <c r="CJ45" i="1"/>
  <c r="CJ47" i="1"/>
  <c r="CJ49" i="1"/>
  <c r="CJ42" i="1"/>
  <c r="CJ44" i="1"/>
  <c r="CJ46" i="1"/>
  <c r="CJ48" i="1"/>
  <c r="CJ50" i="1"/>
  <c r="CJ52" i="1"/>
  <c r="CJ54" i="1"/>
  <c r="CJ56" i="1"/>
  <c r="CJ51" i="1"/>
  <c r="CJ53" i="1"/>
  <c r="CJ55" i="1"/>
  <c r="CI63" i="1"/>
  <c r="CI62" i="1"/>
  <c r="CI59" i="1"/>
  <c r="CI70" i="1"/>
  <c r="CI71" i="1"/>
  <c r="CI69" i="1"/>
  <c r="CI74" i="1"/>
  <c r="CI73" i="1"/>
  <c r="CI72" i="1"/>
  <c r="CI68" i="1"/>
  <c r="CI67" i="1"/>
  <c r="CI57" i="1"/>
  <c r="CK4" i="1"/>
  <c r="CJ3" i="1"/>
  <c r="CK28" i="1"/>
  <c r="CK25" i="1"/>
  <c r="CJ60" i="1"/>
  <c r="CJ58" i="1"/>
  <c r="CJ64" i="1"/>
  <c r="CJ65" i="1"/>
  <c r="CK7" i="1"/>
  <c r="CK10" i="1"/>
  <c r="CK8" i="1"/>
  <c r="CK9" i="1"/>
  <c r="CK11" i="1"/>
  <c r="CK13" i="1"/>
  <c r="CK12" i="1"/>
  <c r="CK66" i="1"/>
  <c r="CK14" i="1"/>
  <c r="CK15" i="1"/>
  <c r="CK17" i="1"/>
  <c r="CK16" i="1"/>
  <c r="CK18" i="1"/>
  <c r="CK20" i="1"/>
  <c r="CK23" i="1"/>
  <c r="CK19" i="1"/>
  <c r="CK21" i="1"/>
  <c r="CK22" i="1"/>
  <c r="CK24" i="1"/>
  <c r="CK26" i="1"/>
  <c r="CK29" i="1"/>
  <c r="CK31" i="1"/>
  <c r="CK33" i="1"/>
  <c r="CK27" i="1"/>
  <c r="CK61" i="1"/>
  <c r="CK30" i="1"/>
  <c r="CK32" i="1"/>
  <c r="CK35" i="1"/>
  <c r="CK37" i="1"/>
  <c r="CK39" i="1"/>
  <c r="CK41" i="1"/>
  <c r="CK34" i="1"/>
  <c r="CK36" i="1"/>
  <c r="CK38" i="1"/>
  <c r="CK40" i="1"/>
  <c r="CK43" i="1"/>
  <c r="CK45" i="1"/>
  <c r="CK47" i="1"/>
  <c r="CK49" i="1"/>
  <c r="CK42" i="1"/>
  <c r="CK44" i="1"/>
  <c r="CK46" i="1"/>
  <c r="CK48" i="1"/>
  <c r="CK54" i="1"/>
  <c r="CK56" i="1"/>
  <c r="CK52" i="1"/>
  <c r="CK51" i="1"/>
  <c r="CK53" i="1"/>
  <c r="CK55" i="1"/>
  <c r="CK50" i="1"/>
  <c r="CJ59" i="1"/>
  <c r="CJ62" i="1"/>
  <c r="CJ63" i="1"/>
  <c r="CJ70" i="1"/>
  <c r="CJ73" i="1"/>
  <c r="CJ71" i="1"/>
  <c r="CJ69" i="1"/>
  <c r="CJ68" i="1"/>
  <c r="CJ74" i="1"/>
  <c r="CJ72" i="1"/>
  <c r="CJ67" i="1"/>
  <c r="CJ57" i="1"/>
  <c r="CL4" i="1"/>
  <c r="CK3" i="1"/>
  <c r="CL28" i="1"/>
  <c r="CL25" i="1"/>
  <c r="CK60" i="1"/>
  <c r="CK64" i="1"/>
  <c r="CK65" i="1"/>
  <c r="CK59" i="1"/>
  <c r="CK58" i="1"/>
  <c r="CL7" i="1"/>
  <c r="CL8" i="1"/>
  <c r="CL9" i="1"/>
  <c r="CL10" i="1"/>
  <c r="CL11" i="1"/>
  <c r="CL13" i="1"/>
  <c r="CL15" i="1"/>
  <c r="CL16" i="1"/>
  <c r="CL14" i="1"/>
  <c r="CL12" i="1"/>
  <c r="CL66" i="1"/>
  <c r="CL17" i="1"/>
  <c r="CL19" i="1"/>
  <c r="CL21" i="1"/>
  <c r="CL22" i="1"/>
  <c r="CL24" i="1"/>
  <c r="CL18" i="1"/>
  <c r="CL20" i="1"/>
  <c r="CL23" i="1"/>
  <c r="CL26" i="1"/>
  <c r="CL60" i="1"/>
  <c r="CL29" i="1"/>
  <c r="CL31" i="1"/>
  <c r="CL33" i="1"/>
  <c r="CL27" i="1"/>
  <c r="CL30" i="1"/>
  <c r="CL32" i="1"/>
  <c r="CL34" i="1"/>
  <c r="CL36" i="1"/>
  <c r="CL38" i="1"/>
  <c r="CL40" i="1"/>
  <c r="CL35" i="1"/>
  <c r="CL37" i="1"/>
  <c r="CL39" i="1"/>
  <c r="CL41" i="1"/>
  <c r="CL42" i="1"/>
  <c r="CL44" i="1"/>
  <c r="CL46" i="1"/>
  <c r="CL48" i="1"/>
  <c r="CL43" i="1"/>
  <c r="CL45" i="1"/>
  <c r="CL47" i="1"/>
  <c r="CL49" i="1"/>
  <c r="CL51" i="1"/>
  <c r="CL53" i="1"/>
  <c r="CL55" i="1"/>
  <c r="CL50" i="1"/>
  <c r="CL52" i="1"/>
  <c r="CL54" i="1"/>
  <c r="CL56" i="1"/>
  <c r="CK62" i="1"/>
  <c r="CK63" i="1"/>
  <c r="CK70" i="1"/>
  <c r="CK72" i="1"/>
  <c r="CK69" i="1"/>
  <c r="CK73" i="1"/>
  <c r="CK68" i="1"/>
  <c r="CK74" i="1"/>
  <c r="CK71" i="1"/>
  <c r="CK57" i="1"/>
  <c r="CK67" i="1"/>
  <c r="CM4" i="1"/>
  <c r="CL3" i="1"/>
  <c r="CM28" i="1"/>
  <c r="CM25" i="1"/>
  <c r="CL61" i="1"/>
  <c r="CL64" i="1"/>
  <c r="CL65" i="1"/>
  <c r="CL58" i="1"/>
  <c r="CM8" i="1"/>
  <c r="CM7" i="1"/>
  <c r="CM9" i="1"/>
  <c r="CM11" i="1"/>
  <c r="CM10" i="1"/>
  <c r="CM12" i="1"/>
  <c r="CM66" i="1"/>
  <c r="CM14" i="1"/>
  <c r="CM13" i="1"/>
  <c r="CM15" i="1"/>
  <c r="CM16" i="1"/>
  <c r="CM17" i="1"/>
  <c r="CM19" i="1"/>
  <c r="CM21" i="1"/>
  <c r="CM22" i="1"/>
  <c r="CM24" i="1"/>
  <c r="CM18" i="1"/>
  <c r="CM20" i="1"/>
  <c r="CM23" i="1"/>
  <c r="CM27" i="1"/>
  <c r="CM61" i="1"/>
  <c r="CM30" i="1"/>
  <c r="CM32" i="1"/>
  <c r="CM26" i="1"/>
  <c r="CM60" i="1"/>
  <c r="CM29" i="1"/>
  <c r="CM31" i="1"/>
  <c r="CM33" i="1"/>
  <c r="CM34" i="1"/>
  <c r="CM36" i="1"/>
  <c r="CM38" i="1"/>
  <c r="CM40" i="1"/>
  <c r="CM35" i="1"/>
  <c r="CM37" i="1"/>
  <c r="CM39" i="1"/>
  <c r="CM41" i="1"/>
  <c r="CM42" i="1"/>
  <c r="CM44" i="1"/>
  <c r="CM46" i="1"/>
  <c r="CM48" i="1"/>
  <c r="CM43" i="1"/>
  <c r="CM45" i="1"/>
  <c r="CM47" i="1"/>
  <c r="CM49" i="1"/>
  <c r="CM55" i="1"/>
  <c r="CM51" i="1"/>
  <c r="CM50" i="1"/>
  <c r="CM52" i="1"/>
  <c r="CM54" i="1"/>
  <c r="CM56" i="1"/>
  <c r="CM53" i="1"/>
  <c r="CL59" i="1"/>
  <c r="CL62" i="1"/>
  <c r="CL63" i="1"/>
  <c r="CL70" i="1"/>
  <c r="CL73" i="1"/>
  <c r="CL72" i="1"/>
  <c r="CL74" i="1"/>
  <c r="CL69" i="1"/>
  <c r="CL68" i="1"/>
  <c r="CL71" i="1"/>
  <c r="CL67" i="1"/>
  <c r="CL57" i="1"/>
  <c r="CN4" i="1"/>
  <c r="CM3" i="1"/>
  <c r="CN28" i="1"/>
  <c r="CN25" i="1"/>
  <c r="CM65" i="1"/>
  <c r="CM64" i="1"/>
  <c r="CM58" i="1"/>
  <c r="CM62" i="1"/>
  <c r="CM59" i="1"/>
  <c r="CN7" i="1"/>
  <c r="CN8" i="1"/>
  <c r="CN10" i="1"/>
  <c r="CN12" i="1"/>
  <c r="CN66" i="1"/>
  <c r="CN14" i="1"/>
  <c r="CN11" i="1"/>
  <c r="CN13" i="1"/>
  <c r="CN17" i="1"/>
  <c r="CN9" i="1"/>
  <c r="CN15" i="1"/>
  <c r="CN16" i="1"/>
  <c r="CN18" i="1"/>
  <c r="CN20" i="1"/>
  <c r="CN23" i="1"/>
  <c r="CN19" i="1"/>
  <c r="CN21" i="1"/>
  <c r="CN22" i="1"/>
  <c r="CN24" i="1"/>
  <c r="CN27" i="1"/>
  <c r="CN30" i="1"/>
  <c r="CN32" i="1"/>
  <c r="CN26" i="1"/>
  <c r="CN60" i="1"/>
  <c r="CN29" i="1"/>
  <c r="CN31" i="1"/>
  <c r="CN33" i="1"/>
  <c r="CN35" i="1"/>
  <c r="CN37" i="1"/>
  <c r="CN39" i="1"/>
  <c r="CN41" i="1"/>
  <c r="CN34" i="1"/>
  <c r="CN36" i="1"/>
  <c r="CN38" i="1"/>
  <c r="CN40" i="1"/>
  <c r="CN43" i="1"/>
  <c r="CN45" i="1"/>
  <c r="CN47" i="1"/>
  <c r="CN49" i="1"/>
  <c r="CN42" i="1"/>
  <c r="CN44" i="1"/>
  <c r="CN46" i="1"/>
  <c r="CN48" i="1"/>
  <c r="CN50" i="1"/>
  <c r="CN52" i="1"/>
  <c r="CN54" i="1"/>
  <c r="CN56" i="1"/>
  <c r="CN51" i="1"/>
  <c r="CN53" i="1"/>
  <c r="CN55" i="1"/>
  <c r="CM63" i="1"/>
  <c r="CM70" i="1"/>
  <c r="CM73" i="1"/>
  <c r="CM72" i="1"/>
  <c r="CM71" i="1"/>
  <c r="CM68" i="1"/>
  <c r="CM74" i="1"/>
  <c r="CM69" i="1"/>
  <c r="CM67" i="1"/>
  <c r="CM57" i="1"/>
  <c r="CO4" i="1"/>
  <c r="CN3" i="1"/>
  <c r="CO28" i="1"/>
  <c r="CO25" i="1"/>
  <c r="CN61" i="1"/>
  <c r="CN64" i="1"/>
  <c r="CN65" i="1"/>
  <c r="CN58" i="1"/>
  <c r="CN59" i="1"/>
  <c r="CO7" i="1"/>
  <c r="CO8" i="1"/>
  <c r="CO10" i="1"/>
  <c r="CO9" i="1"/>
  <c r="CO11" i="1"/>
  <c r="CO13" i="1"/>
  <c r="CO12" i="1"/>
  <c r="CO66" i="1"/>
  <c r="CO14" i="1"/>
  <c r="CO17" i="1"/>
  <c r="CO15" i="1"/>
  <c r="CO16" i="1"/>
  <c r="CO18" i="1"/>
  <c r="CO20" i="1"/>
  <c r="CO23" i="1"/>
  <c r="CO19" i="1"/>
  <c r="CO21" i="1"/>
  <c r="CO22" i="1"/>
  <c r="CO24" i="1"/>
  <c r="CO26" i="1"/>
  <c r="CO29" i="1"/>
  <c r="CO31" i="1"/>
  <c r="CO33" i="1"/>
  <c r="CO27" i="1"/>
  <c r="CO30" i="1"/>
  <c r="CO32" i="1"/>
  <c r="CO35" i="1"/>
  <c r="CO37" i="1"/>
  <c r="CO39" i="1"/>
  <c r="CO41" i="1"/>
  <c r="CO34" i="1"/>
  <c r="CO36" i="1"/>
  <c r="CO38" i="1"/>
  <c r="CO40" i="1"/>
  <c r="CO43" i="1"/>
  <c r="CO45" i="1"/>
  <c r="CO47" i="1"/>
  <c r="CO49" i="1"/>
  <c r="CO42" i="1"/>
  <c r="CO44" i="1"/>
  <c r="CO46" i="1"/>
  <c r="CO48" i="1"/>
  <c r="CO52" i="1"/>
  <c r="CO54" i="1"/>
  <c r="CO51" i="1"/>
  <c r="CO53" i="1"/>
  <c r="CO55" i="1"/>
  <c r="CO50" i="1"/>
  <c r="CO56" i="1"/>
  <c r="CN63" i="1"/>
  <c r="CN62" i="1"/>
  <c r="CN70" i="1"/>
  <c r="CN71" i="1"/>
  <c r="CN69" i="1"/>
  <c r="CN73" i="1"/>
  <c r="CN68" i="1"/>
  <c r="CN74" i="1"/>
  <c r="CN72" i="1"/>
  <c r="CN67" i="1"/>
  <c r="CN57" i="1"/>
  <c r="CP4" i="1"/>
  <c r="CO3" i="1"/>
  <c r="CP28" i="1"/>
  <c r="CP25" i="1"/>
  <c r="CO61" i="1"/>
  <c r="CO60" i="1"/>
  <c r="CO64" i="1"/>
  <c r="CO65" i="1"/>
  <c r="CO58" i="1"/>
  <c r="CP7" i="1"/>
  <c r="CP8" i="1"/>
  <c r="CP9" i="1"/>
  <c r="CP10" i="1"/>
  <c r="CP13" i="1"/>
  <c r="CP15" i="1"/>
  <c r="CP11" i="1"/>
  <c r="CP16" i="1"/>
  <c r="CP14" i="1"/>
  <c r="CP17" i="1"/>
  <c r="CP12" i="1"/>
  <c r="CP66" i="1"/>
  <c r="CP19" i="1"/>
  <c r="CP21" i="1"/>
  <c r="CP22" i="1"/>
  <c r="CP24" i="1"/>
  <c r="CP18" i="1"/>
  <c r="CP20" i="1"/>
  <c r="CP23" i="1"/>
  <c r="CP26" i="1"/>
  <c r="CP60" i="1"/>
  <c r="CP29" i="1"/>
  <c r="CP31" i="1"/>
  <c r="CP33" i="1"/>
  <c r="CP27" i="1"/>
  <c r="CP30" i="1"/>
  <c r="CP32" i="1"/>
  <c r="CP34" i="1"/>
  <c r="CP36" i="1"/>
  <c r="CP38" i="1"/>
  <c r="CP40" i="1"/>
  <c r="CP35" i="1"/>
  <c r="CP37" i="1"/>
  <c r="CP39" i="1"/>
  <c r="CP41" i="1"/>
  <c r="CP42" i="1"/>
  <c r="CP44" i="1"/>
  <c r="CP46" i="1"/>
  <c r="CP48" i="1"/>
  <c r="CP43" i="1"/>
  <c r="CP45" i="1"/>
  <c r="CP47" i="1"/>
  <c r="CP49" i="1"/>
  <c r="CP51" i="1"/>
  <c r="CP53" i="1"/>
  <c r="CP55" i="1"/>
  <c r="CP50" i="1"/>
  <c r="CP52" i="1"/>
  <c r="CP54" i="1"/>
  <c r="CP56" i="1"/>
  <c r="CO59" i="1"/>
  <c r="CO62" i="1"/>
  <c r="CO63" i="1"/>
  <c r="CO70" i="1"/>
  <c r="CO68" i="1"/>
  <c r="CO73" i="1"/>
  <c r="CO69" i="1"/>
  <c r="CO72" i="1"/>
  <c r="CO71" i="1"/>
  <c r="CO74" i="1"/>
  <c r="CO57" i="1"/>
  <c r="CO67" i="1"/>
  <c r="CQ4" i="1"/>
  <c r="CP3" i="1"/>
  <c r="CQ28" i="1"/>
  <c r="CQ25" i="1"/>
  <c r="CP61" i="1"/>
  <c r="CP64" i="1"/>
  <c r="CP65" i="1"/>
  <c r="CP59" i="1"/>
  <c r="CQ8" i="1"/>
  <c r="CQ9" i="1"/>
  <c r="CQ11" i="1"/>
  <c r="CQ10" i="1"/>
  <c r="CQ7" i="1"/>
  <c r="CQ12" i="1"/>
  <c r="CQ66" i="1"/>
  <c r="CQ14" i="1"/>
  <c r="CQ13" i="1"/>
  <c r="CQ15" i="1"/>
  <c r="CQ16" i="1"/>
  <c r="CQ17" i="1"/>
  <c r="CQ19" i="1"/>
  <c r="CQ21" i="1"/>
  <c r="CQ22" i="1"/>
  <c r="CQ24" i="1"/>
  <c r="CQ18" i="1"/>
  <c r="CQ20" i="1"/>
  <c r="CQ23" i="1"/>
  <c r="CQ27" i="1"/>
  <c r="CQ61" i="1"/>
  <c r="CQ30" i="1"/>
  <c r="CQ32" i="1"/>
  <c r="CQ26" i="1"/>
  <c r="CQ60" i="1"/>
  <c r="CQ29" i="1"/>
  <c r="CQ31" i="1"/>
  <c r="CQ33" i="1"/>
  <c r="CQ34" i="1"/>
  <c r="CQ36" i="1"/>
  <c r="CQ38" i="1"/>
  <c r="CQ40" i="1"/>
  <c r="CQ35" i="1"/>
  <c r="CQ37" i="1"/>
  <c r="CQ39" i="1"/>
  <c r="CQ41" i="1"/>
  <c r="CQ42" i="1"/>
  <c r="CQ44" i="1"/>
  <c r="CQ46" i="1"/>
  <c r="CQ48" i="1"/>
  <c r="CQ43" i="1"/>
  <c r="CQ45" i="1"/>
  <c r="CQ47" i="1"/>
  <c r="CQ49" i="1"/>
  <c r="CQ51" i="1"/>
  <c r="CQ53" i="1"/>
  <c r="CQ50" i="1"/>
  <c r="CQ52" i="1"/>
  <c r="CQ54" i="1"/>
  <c r="CQ56" i="1"/>
  <c r="CQ55" i="1"/>
  <c r="CP58" i="1"/>
  <c r="CP63" i="1"/>
  <c r="CP62" i="1"/>
  <c r="CP70" i="1"/>
  <c r="CP73" i="1"/>
  <c r="CP74" i="1"/>
  <c r="CP69" i="1"/>
  <c r="CP68" i="1"/>
  <c r="CP72" i="1"/>
  <c r="CP71" i="1"/>
  <c r="CP67" i="1"/>
  <c r="CP57" i="1"/>
  <c r="CQ3" i="1"/>
  <c r="CR4" i="1"/>
  <c r="CR28" i="1"/>
  <c r="CR25" i="1"/>
  <c r="CQ65" i="1"/>
  <c r="CQ64" i="1"/>
  <c r="CQ58" i="1"/>
  <c r="CQ62" i="1"/>
  <c r="CR7" i="1"/>
  <c r="CR10" i="1"/>
  <c r="CR8" i="1"/>
  <c r="CR9" i="1"/>
  <c r="CR11" i="1"/>
  <c r="CR12" i="1"/>
  <c r="CR66" i="1"/>
  <c r="CR14" i="1"/>
  <c r="CR17" i="1"/>
  <c r="CR13" i="1"/>
  <c r="CR15" i="1"/>
  <c r="CR16" i="1"/>
  <c r="CR18" i="1"/>
  <c r="CR20" i="1"/>
  <c r="CR23" i="1"/>
  <c r="CR19" i="1"/>
  <c r="CR21" i="1"/>
  <c r="CR22" i="1"/>
  <c r="CR24" i="1"/>
  <c r="CR27" i="1"/>
  <c r="CR61" i="1"/>
  <c r="CR30" i="1"/>
  <c r="CR32" i="1"/>
  <c r="CR26" i="1"/>
  <c r="CR60" i="1"/>
  <c r="CR29" i="1"/>
  <c r="CR31" i="1"/>
  <c r="CR33" i="1"/>
  <c r="CR35" i="1"/>
  <c r="CR37" i="1"/>
  <c r="CR39" i="1"/>
  <c r="CR41" i="1"/>
  <c r="CR34" i="1"/>
  <c r="CR36" i="1"/>
  <c r="CR38" i="1"/>
  <c r="CR40" i="1"/>
  <c r="CR43" i="1"/>
  <c r="CR45" i="1"/>
  <c r="CR47" i="1"/>
  <c r="CR49" i="1"/>
  <c r="CR42" i="1"/>
  <c r="CR44" i="1"/>
  <c r="CR46" i="1"/>
  <c r="CR48" i="1"/>
  <c r="CR50" i="1"/>
  <c r="CR52" i="1"/>
  <c r="CR54" i="1"/>
  <c r="CR56" i="1"/>
  <c r="CR51" i="1"/>
  <c r="CR53" i="1"/>
  <c r="CR55" i="1"/>
  <c r="CQ59" i="1"/>
  <c r="CQ63" i="1"/>
  <c r="CQ70" i="1"/>
  <c r="CQ71" i="1"/>
  <c r="CQ73" i="1"/>
  <c r="CQ68" i="1"/>
  <c r="CQ69" i="1"/>
  <c r="CQ74" i="1"/>
  <c r="CQ72" i="1"/>
  <c r="CQ67" i="1"/>
  <c r="CQ57" i="1"/>
  <c r="CS4" i="1"/>
  <c r="CR3" i="1"/>
  <c r="CS28" i="1"/>
  <c r="CS25" i="1"/>
  <c r="CR64" i="1"/>
  <c r="CR65" i="1"/>
  <c r="CR59" i="1"/>
  <c r="CS7" i="1"/>
  <c r="CS10" i="1"/>
  <c r="CS8" i="1"/>
  <c r="CS9" i="1"/>
  <c r="CS11" i="1"/>
  <c r="CS13" i="1"/>
  <c r="CS12" i="1"/>
  <c r="CS66" i="1"/>
  <c r="CS14" i="1"/>
  <c r="CS17" i="1"/>
  <c r="CS15" i="1"/>
  <c r="CS16" i="1"/>
  <c r="CS18" i="1"/>
  <c r="CS20" i="1"/>
  <c r="CS23" i="1"/>
  <c r="CS19" i="1"/>
  <c r="CS21" i="1"/>
  <c r="CS22" i="1"/>
  <c r="CS24" i="1"/>
  <c r="CS26" i="1"/>
  <c r="CS29" i="1"/>
  <c r="CS31" i="1"/>
  <c r="CS33" i="1"/>
  <c r="CS27" i="1"/>
  <c r="CS30" i="1"/>
  <c r="CS32" i="1"/>
  <c r="CS35" i="1"/>
  <c r="CS37" i="1"/>
  <c r="CS39" i="1"/>
  <c r="CS41" i="1"/>
  <c r="CS34" i="1"/>
  <c r="CS36" i="1"/>
  <c r="CS38" i="1"/>
  <c r="CS40" i="1"/>
  <c r="CS43" i="1"/>
  <c r="CS45" i="1"/>
  <c r="CS47" i="1"/>
  <c r="CS49" i="1"/>
  <c r="CS42" i="1"/>
  <c r="CS44" i="1"/>
  <c r="CS46" i="1"/>
  <c r="CS48" i="1"/>
  <c r="CS50" i="1"/>
  <c r="CS56" i="1"/>
  <c r="CS51" i="1"/>
  <c r="CS53" i="1"/>
  <c r="CS55" i="1"/>
  <c r="CS52" i="1"/>
  <c r="CS54" i="1"/>
  <c r="CR58" i="1"/>
  <c r="CR63" i="1"/>
  <c r="CR62" i="1"/>
  <c r="CR70" i="1"/>
  <c r="CR71" i="1"/>
  <c r="CR69" i="1"/>
  <c r="CR68" i="1"/>
  <c r="CR74" i="1"/>
  <c r="CR73" i="1"/>
  <c r="CR72" i="1"/>
  <c r="CR67" i="1"/>
  <c r="CR57" i="1"/>
  <c r="CS3" i="1"/>
  <c r="CT4" i="1"/>
  <c r="CT28" i="1"/>
  <c r="CT25" i="1"/>
  <c r="CS61" i="1"/>
  <c r="CS60" i="1"/>
  <c r="CS65" i="1"/>
  <c r="CS64" i="1"/>
  <c r="CS59" i="1"/>
  <c r="CT7" i="1"/>
  <c r="CT8" i="1"/>
  <c r="CT9" i="1"/>
  <c r="CT11" i="1"/>
  <c r="CT13" i="1"/>
  <c r="CT15" i="1"/>
  <c r="CT10" i="1"/>
  <c r="CT12" i="1"/>
  <c r="CT66" i="1"/>
  <c r="CT16" i="1"/>
  <c r="CT17" i="1"/>
  <c r="CT14" i="1"/>
  <c r="CT19" i="1"/>
  <c r="CT21" i="1"/>
  <c r="CT22" i="1"/>
  <c r="CT24" i="1"/>
  <c r="CT18" i="1"/>
  <c r="CT20" i="1"/>
  <c r="CT23" i="1"/>
  <c r="CT26" i="1"/>
  <c r="CT60" i="1"/>
  <c r="CT29" i="1"/>
  <c r="CT31" i="1"/>
  <c r="CT33" i="1"/>
  <c r="CT27" i="1"/>
  <c r="CT61" i="1"/>
  <c r="CT30" i="1"/>
  <c r="CT32" i="1"/>
  <c r="CT34" i="1"/>
  <c r="CT36" i="1"/>
  <c r="CT38" i="1"/>
  <c r="CT40" i="1"/>
  <c r="CT35" i="1"/>
  <c r="CT37" i="1"/>
  <c r="CT39" i="1"/>
  <c r="CT41" i="1"/>
  <c r="CT42" i="1"/>
  <c r="CT44" i="1"/>
  <c r="CT46" i="1"/>
  <c r="CT48" i="1"/>
  <c r="CT43" i="1"/>
  <c r="CT45" i="1"/>
  <c r="CT47" i="1"/>
  <c r="CT49" i="1"/>
  <c r="CT51" i="1"/>
  <c r="CT53" i="1"/>
  <c r="CT55" i="1"/>
  <c r="CT50" i="1"/>
  <c r="CT52" i="1"/>
  <c r="CT54" i="1"/>
  <c r="CT56" i="1"/>
  <c r="CS58" i="1"/>
  <c r="CS62" i="1"/>
  <c r="CS63" i="1"/>
  <c r="CS70" i="1"/>
  <c r="CS73" i="1"/>
  <c r="CS69" i="1"/>
  <c r="CS71" i="1"/>
  <c r="CS68" i="1"/>
  <c r="CS74" i="1"/>
  <c r="CS72" i="1"/>
  <c r="CS57" i="1"/>
  <c r="CS67" i="1"/>
  <c r="CU4" i="1"/>
  <c r="CT3" i="1"/>
  <c r="CU28" i="1"/>
  <c r="CU25" i="1"/>
  <c r="CT64" i="1"/>
  <c r="CT65" i="1"/>
  <c r="CT59" i="1"/>
  <c r="CU8" i="1"/>
  <c r="CU9" i="1"/>
  <c r="CU11" i="1"/>
  <c r="CU7" i="1"/>
  <c r="CU10" i="1"/>
  <c r="CU12" i="1"/>
  <c r="CU66" i="1"/>
  <c r="CU14" i="1"/>
  <c r="CU13" i="1"/>
  <c r="CU16" i="1"/>
  <c r="CU15" i="1"/>
  <c r="CU17" i="1"/>
  <c r="CU19" i="1"/>
  <c r="CU21" i="1"/>
  <c r="CU22" i="1"/>
  <c r="CU24" i="1"/>
  <c r="CU18" i="1"/>
  <c r="CU20" i="1"/>
  <c r="CU23" i="1"/>
  <c r="CU27" i="1"/>
  <c r="CU61" i="1"/>
  <c r="CU30" i="1"/>
  <c r="CU32" i="1"/>
  <c r="CU26" i="1"/>
  <c r="CU60" i="1"/>
  <c r="CU29" i="1"/>
  <c r="CU31" i="1"/>
  <c r="CU33" i="1"/>
  <c r="CU34" i="1"/>
  <c r="CU36" i="1"/>
  <c r="CU38" i="1"/>
  <c r="CU40" i="1"/>
  <c r="CU35" i="1"/>
  <c r="CU37" i="1"/>
  <c r="CU39" i="1"/>
  <c r="CU41" i="1"/>
  <c r="CU42" i="1"/>
  <c r="CU44" i="1"/>
  <c r="CU46" i="1"/>
  <c r="CU48" i="1"/>
  <c r="CU43" i="1"/>
  <c r="CU45" i="1"/>
  <c r="CU47" i="1"/>
  <c r="CU49" i="1"/>
  <c r="CU53" i="1"/>
  <c r="CU55" i="1"/>
  <c r="CU50" i="1"/>
  <c r="CU52" i="1"/>
  <c r="CU54" i="1"/>
  <c r="CU56" i="1"/>
  <c r="CU51" i="1"/>
  <c r="CT58" i="1"/>
  <c r="CT63" i="1"/>
  <c r="CT62" i="1"/>
  <c r="CT70" i="1"/>
  <c r="CT68" i="1"/>
  <c r="CT73" i="1"/>
  <c r="CT72" i="1"/>
  <c r="CT74" i="1"/>
  <c r="CT69" i="1"/>
  <c r="CT71" i="1"/>
  <c r="CT67" i="1"/>
  <c r="CT57" i="1"/>
  <c r="CU3" i="1"/>
  <c r="CV4" i="1"/>
  <c r="CV28" i="1"/>
  <c r="CV25" i="1"/>
  <c r="CU64" i="1"/>
  <c r="CU65" i="1"/>
  <c r="CU59" i="1"/>
  <c r="CU58" i="1"/>
  <c r="CV7" i="1"/>
  <c r="CV8" i="1"/>
  <c r="CV10" i="1"/>
  <c r="CV9" i="1"/>
  <c r="CV12" i="1"/>
  <c r="CV66" i="1"/>
  <c r="CV14" i="1"/>
  <c r="CV11" i="1"/>
  <c r="CV15" i="1"/>
  <c r="CV17" i="1"/>
  <c r="CV13" i="1"/>
  <c r="CV16" i="1"/>
  <c r="CV18" i="1"/>
  <c r="CV20" i="1"/>
  <c r="CV23" i="1"/>
  <c r="CV19" i="1"/>
  <c r="CV21" i="1"/>
  <c r="CV22" i="1"/>
  <c r="CV24" i="1"/>
  <c r="CV27" i="1"/>
  <c r="CV61" i="1"/>
  <c r="CV30" i="1"/>
  <c r="CV32" i="1"/>
  <c r="CV26" i="1"/>
  <c r="CV60" i="1"/>
  <c r="CV29" i="1"/>
  <c r="CV31" i="1"/>
  <c r="CV33" i="1"/>
  <c r="CV35" i="1"/>
  <c r="CV37" i="1"/>
  <c r="CV39" i="1"/>
  <c r="CV41" i="1"/>
  <c r="CV34" i="1"/>
  <c r="CV36" i="1"/>
  <c r="CV38" i="1"/>
  <c r="CV40" i="1"/>
  <c r="CV43" i="1"/>
  <c r="CV45" i="1"/>
  <c r="CV47" i="1"/>
  <c r="CV49" i="1"/>
  <c r="CV42" i="1"/>
  <c r="CV44" i="1"/>
  <c r="CV46" i="1"/>
  <c r="CV48" i="1"/>
  <c r="CV50" i="1"/>
  <c r="CV52" i="1"/>
  <c r="CV54" i="1"/>
  <c r="CV56" i="1"/>
  <c r="CV51" i="1"/>
  <c r="CV53" i="1"/>
  <c r="CV55" i="1"/>
  <c r="CU63" i="1"/>
  <c r="CU62" i="1"/>
  <c r="CU70" i="1"/>
  <c r="CU74" i="1"/>
  <c r="CU72" i="1"/>
  <c r="CU71" i="1"/>
  <c r="CU69" i="1"/>
  <c r="CU73" i="1"/>
  <c r="CU68" i="1"/>
  <c r="CU67" i="1"/>
  <c r="CU57" i="1"/>
  <c r="CV3" i="1"/>
  <c r="CW4" i="1"/>
  <c r="CW28" i="1"/>
  <c r="CW25" i="1"/>
  <c r="CV59" i="1"/>
  <c r="CV64" i="1"/>
  <c r="CV65" i="1"/>
  <c r="CV58" i="1"/>
  <c r="CV62" i="1"/>
  <c r="CV63" i="1"/>
  <c r="CW7" i="1"/>
  <c r="CW8" i="1"/>
  <c r="CW10" i="1"/>
  <c r="CW9" i="1"/>
  <c r="CW11" i="1"/>
  <c r="CW13" i="1"/>
  <c r="CW12" i="1"/>
  <c r="CW66" i="1"/>
  <c r="CW14" i="1"/>
  <c r="CW15" i="1"/>
  <c r="CW17" i="1"/>
  <c r="CW16" i="1"/>
  <c r="CW18" i="1"/>
  <c r="CW20" i="1"/>
  <c r="CW23" i="1"/>
  <c r="CW19" i="1"/>
  <c r="CW21" i="1"/>
  <c r="CW22" i="1"/>
  <c r="CW24" i="1"/>
  <c r="CW26" i="1"/>
  <c r="CW29" i="1"/>
  <c r="CW31" i="1"/>
  <c r="CW33" i="1"/>
  <c r="CW27" i="1"/>
  <c r="CW30" i="1"/>
  <c r="CW32" i="1"/>
  <c r="CW35" i="1"/>
  <c r="CW37" i="1"/>
  <c r="CW39" i="1"/>
  <c r="CW41" i="1"/>
  <c r="CW34" i="1"/>
  <c r="CW36" i="1"/>
  <c r="CW38" i="1"/>
  <c r="CW40" i="1"/>
  <c r="CW43" i="1"/>
  <c r="CW45" i="1"/>
  <c r="CW47" i="1"/>
  <c r="CW49" i="1"/>
  <c r="CW42" i="1"/>
  <c r="CW44" i="1"/>
  <c r="CW46" i="1"/>
  <c r="CW48" i="1"/>
  <c r="CW50" i="1"/>
  <c r="CW54" i="1"/>
  <c r="CW56" i="1"/>
  <c r="CW52" i="1"/>
  <c r="CW51" i="1"/>
  <c r="CW53" i="1"/>
  <c r="CW55" i="1"/>
  <c r="CV70" i="1"/>
  <c r="CV71" i="1"/>
  <c r="CV69" i="1"/>
  <c r="CV73" i="1"/>
  <c r="CV68" i="1"/>
  <c r="CV74" i="1"/>
  <c r="CV72" i="1"/>
  <c r="CV67" i="1"/>
  <c r="CV57" i="1"/>
  <c r="CX4" i="1"/>
  <c r="CW3" i="1"/>
  <c r="CX28" i="1"/>
  <c r="CX25" i="1"/>
  <c r="CW61" i="1"/>
  <c r="CW60" i="1"/>
  <c r="CW64" i="1"/>
  <c r="CW65" i="1"/>
  <c r="CW59" i="1"/>
  <c r="CW63" i="1"/>
  <c r="CX7" i="1"/>
  <c r="CX8" i="1"/>
  <c r="CX9" i="1"/>
  <c r="CX13" i="1"/>
  <c r="CX10" i="1"/>
  <c r="CX14" i="1"/>
  <c r="CX16" i="1"/>
  <c r="CX11" i="1"/>
  <c r="CX12" i="1"/>
  <c r="CX66" i="1"/>
  <c r="CX15" i="1"/>
  <c r="CX17" i="1"/>
  <c r="CX19" i="1"/>
  <c r="CX21" i="1"/>
  <c r="CX22" i="1"/>
  <c r="CX24" i="1"/>
  <c r="CX18" i="1"/>
  <c r="CX20" i="1"/>
  <c r="CX23" i="1"/>
  <c r="CX26" i="1"/>
  <c r="CX60" i="1"/>
  <c r="CX29" i="1"/>
  <c r="CX31" i="1"/>
  <c r="CX33" i="1"/>
  <c r="CX27" i="1"/>
  <c r="CX61" i="1"/>
  <c r="CX30" i="1"/>
  <c r="CX32" i="1"/>
  <c r="CX34" i="1"/>
  <c r="CX36" i="1"/>
  <c r="CX38" i="1"/>
  <c r="CX40" i="1"/>
  <c r="CX35" i="1"/>
  <c r="CX37" i="1"/>
  <c r="CX39" i="1"/>
  <c r="CX41" i="1"/>
  <c r="CX42" i="1"/>
  <c r="CX44" i="1"/>
  <c r="CX46" i="1"/>
  <c r="CX48" i="1"/>
  <c r="CX43" i="1"/>
  <c r="CX45" i="1"/>
  <c r="CX47" i="1"/>
  <c r="CX49" i="1"/>
  <c r="CX51" i="1"/>
  <c r="CX53" i="1"/>
  <c r="CX55" i="1"/>
  <c r="CX50" i="1"/>
  <c r="CX52" i="1"/>
  <c r="CX54" i="1"/>
  <c r="CX56" i="1"/>
  <c r="CW58" i="1"/>
  <c r="CW62" i="1"/>
  <c r="CW70" i="1"/>
  <c r="CW74" i="1"/>
  <c r="CW72" i="1"/>
  <c r="CW71" i="1"/>
  <c r="CW69" i="1"/>
  <c r="CW73" i="1"/>
  <c r="CW68" i="1"/>
  <c r="CW57" i="1"/>
  <c r="CW67" i="1"/>
  <c r="CY4" i="1"/>
  <c r="CX3" i="1"/>
  <c r="CY28" i="1"/>
  <c r="CY25" i="1"/>
  <c r="CX64" i="1"/>
  <c r="CX65" i="1"/>
  <c r="CY8" i="1"/>
  <c r="CY7" i="1"/>
  <c r="CY9" i="1"/>
  <c r="CY11" i="1"/>
  <c r="CY10" i="1"/>
  <c r="CY12" i="1"/>
  <c r="CY66" i="1"/>
  <c r="CY14" i="1"/>
  <c r="CY13" i="1"/>
  <c r="CY16" i="1"/>
  <c r="CY15" i="1"/>
  <c r="CY17" i="1"/>
  <c r="CY19" i="1"/>
  <c r="CY21" i="1"/>
  <c r="CY22" i="1"/>
  <c r="CY24" i="1"/>
  <c r="CY18" i="1"/>
  <c r="CY20" i="1"/>
  <c r="CY23" i="1"/>
  <c r="CY27" i="1"/>
  <c r="CY30" i="1"/>
  <c r="CY32" i="1"/>
  <c r="CY26" i="1"/>
  <c r="CY60" i="1"/>
  <c r="CY29" i="1"/>
  <c r="CY31" i="1"/>
  <c r="CY33" i="1"/>
  <c r="CY34" i="1"/>
  <c r="CY36" i="1"/>
  <c r="CY38" i="1"/>
  <c r="CY40" i="1"/>
  <c r="CY35" i="1"/>
  <c r="CY37" i="1"/>
  <c r="CY39" i="1"/>
  <c r="CY41" i="1"/>
  <c r="CY42" i="1"/>
  <c r="CY44" i="1"/>
  <c r="CY46" i="1"/>
  <c r="CY48" i="1"/>
  <c r="CY43" i="1"/>
  <c r="CY45" i="1"/>
  <c r="CY47" i="1"/>
  <c r="CY49" i="1"/>
  <c r="CY53" i="1"/>
  <c r="CY51" i="1"/>
  <c r="CY50" i="1"/>
  <c r="CY52" i="1"/>
  <c r="CY54" i="1"/>
  <c r="CY56" i="1"/>
  <c r="CY55" i="1"/>
  <c r="CX58" i="1"/>
  <c r="CX63" i="1"/>
  <c r="CX62" i="1"/>
  <c r="CX59" i="1"/>
  <c r="CX70" i="1"/>
  <c r="CX73" i="1"/>
  <c r="CX71" i="1"/>
  <c r="CX72" i="1"/>
  <c r="CX74" i="1"/>
  <c r="CX69" i="1"/>
  <c r="CX68" i="1"/>
  <c r="CX67" i="1"/>
  <c r="CX57" i="1"/>
  <c r="CZ4" i="1"/>
  <c r="CY3" i="1"/>
  <c r="CZ28" i="1"/>
  <c r="CZ25" i="1"/>
  <c r="CY61" i="1"/>
  <c r="CY65" i="1"/>
  <c r="CY64" i="1"/>
  <c r="CY58" i="1"/>
  <c r="CY62" i="1"/>
  <c r="CY59" i="1"/>
  <c r="CZ7" i="1"/>
  <c r="CZ10" i="1"/>
  <c r="CZ11" i="1"/>
  <c r="CZ8" i="1"/>
  <c r="CZ12" i="1"/>
  <c r="CZ66" i="1"/>
  <c r="I66" i="1"/>
  <c r="CZ14" i="1"/>
  <c r="CZ9" i="1"/>
  <c r="CZ15" i="1"/>
  <c r="CZ17" i="1"/>
  <c r="CZ16" i="1"/>
  <c r="CZ13" i="1"/>
  <c r="CZ18" i="1"/>
  <c r="CZ20" i="1"/>
  <c r="CZ23" i="1"/>
  <c r="CZ19" i="1"/>
  <c r="CZ21" i="1"/>
  <c r="CZ22" i="1"/>
  <c r="CZ24" i="1"/>
  <c r="CZ27" i="1"/>
  <c r="CZ61" i="1"/>
  <c r="CZ30" i="1"/>
  <c r="CZ32" i="1"/>
  <c r="CZ26" i="1"/>
  <c r="CZ60" i="1"/>
  <c r="CZ29" i="1"/>
  <c r="CZ31" i="1"/>
  <c r="CZ33" i="1"/>
  <c r="CZ35" i="1"/>
  <c r="CZ37" i="1"/>
  <c r="CZ39" i="1"/>
  <c r="CZ41" i="1"/>
  <c r="CZ34" i="1"/>
  <c r="CZ36" i="1"/>
  <c r="CZ38" i="1"/>
  <c r="CZ40" i="1"/>
  <c r="CZ43" i="1"/>
  <c r="CZ45" i="1"/>
  <c r="CZ47" i="1"/>
  <c r="CZ49" i="1"/>
  <c r="CZ42" i="1"/>
  <c r="CZ44" i="1"/>
  <c r="CZ46" i="1"/>
  <c r="CZ48" i="1"/>
  <c r="CZ50" i="1"/>
  <c r="CZ52" i="1"/>
  <c r="CZ54" i="1"/>
  <c r="CZ56" i="1"/>
  <c r="CZ51" i="1"/>
  <c r="CZ53" i="1"/>
  <c r="CZ55" i="1"/>
  <c r="CE27" i="5"/>
  <c r="X27" i="5"/>
  <c r="CJ27" i="5"/>
  <c r="BU27" i="5"/>
  <c r="BJ27" i="5"/>
  <c r="AA27" i="5"/>
  <c r="CM27" i="5"/>
  <c r="AR27" i="5"/>
  <c r="AS27" i="5"/>
  <c r="AH27" i="5"/>
  <c r="CT27" i="5"/>
  <c r="CA27" i="5"/>
  <c r="AV27" i="5"/>
  <c r="AW27" i="5"/>
  <c r="AL27" i="5"/>
  <c r="CX27" i="5"/>
  <c r="CF27" i="5"/>
  <c r="BQ27" i="5"/>
  <c r="BF27" i="5"/>
  <c r="W27" i="5"/>
  <c r="CI27" i="5"/>
  <c r="AN27" i="5"/>
  <c r="Y27" i="5"/>
  <c r="CK27" i="5"/>
  <c r="BZ27" i="5"/>
  <c r="AQ27" i="5"/>
  <c r="BH27" i="5"/>
  <c r="BI27" i="5"/>
  <c r="AX27" i="5"/>
  <c r="AE27" i="5"/>
  <c r="CU27" i="5"/>
  <c r="BL27" i="5"/>
  <c r="BM27" i="5"/>
  <c r="BB27" i="5"/>
  <c r="AI27" i="5"/>
  <c r="AJ27" i="5"/>
  <c r="CG27" i="5"/>
  <c r="BV27" i="5"/>
  <c r="AM27" i="5"/>
  <c r="BD27" i="5"/>
  <c r="AO27" i="5"/>
  <c r="AD27" i="5"/>
  <c r="CP27" i="5"/>
  <c r="BG27" i="5"/>
  <c r="BX27" i="5"/>
  <c r="BY27" i="5"/>
  <c r="BN27" i="5"/>
  <c r="AU27" i="5"/>
  <c r="CB27" i="5"/>
  <c r="CC27" i="5"/>
  <c r="BR27" i="5"/>
  <c r="AY27" i="5"/>
  <c r="AZ27" i="5"/>
  <c r="AK27" i="5"/>
  <c r="Z27" i="5"/>
  <c r="CL27" i="5"/>
  <c r="BC27" i="5"/>
  <c r="BT27" i="5"/>
  <c r="BE27" i="5"/>
  <c r="AT27" i="5"/>
  <c r="BW27" i="5"/>
  <c r="AB27" i="5"/>
  <c r="AC27" i="5"/>
  <c r="CO27" i="5"/>
  <c r="CD27" i="5"/>
  <c r="BK27" i="5"/>
  <c r="AF27" i="5"/>
  <c r="AG27" i="5"/>
  <c r="V27" i="5"/>
  <c r="CH27" i="5"/>
  <c r="BO27" i="5"/>
  <c r="BP27" i="5"/>
  <c r="BA27" i="5"/>
  <c r="AP27" i="5"/>
  <c r="CQ27" i="5"/>
  <c r="BS27" i="5"/>
  <c r="CS27" i="5"/>
  <c r="CV27" i="5"/>
  <c r="CN27" i="5"/>
  <c r="CW27" i="5"/>
  <c r="CR27" i="5"/>
  <c r="CY63" i="1"/>
  <c r="CY70" i="1"/>
  <c r="CY72" i="1"/>
  <c r="CY68" i="1"/>
  <c r="CY69" i="1"/>
  <c r="CY73" i="1"/>
  <c r="CY71" i="1"/>
  <c r="CY74" i="1"/>
  <c r="CY67" i="1"/>
  <c r="CY57" i="1"/>
  <c r="CY27" i="5"/>
  <c r="CZ3" i="1"/>
  <c r="CZ64" i="1"/>
  <c r="CZ65" i="1"/>
  <c r="I65" i="1"/>
  <c r="CZ58" i="1"/>
  <c r="I58" i="1"/>
  <c r="CZ63" i="1"/>
  <c r="I63" i="1"/>
  <c r="I64" i="1"/>
  <c r="CZ59" i="1"/>
  <c r="I59" i="1"/>
  <c r="CZ62" i="1"/>
  <c r="I62" i="1"/>
  <c r="CZ70" i="1"/>
  <c r="I70" i="1"/>
  <c r="I60" i="1"/>
  <c r="I61" i="1"/>
  <c r="CZ68" i="1"/>
  <c r="I68" i="1"/>
  <c r="CZ73" i="1"/>
  <c r="I73" i="1"/>
  <c r="CZ72" i="1"/>
  <c r="I72" i="1"/>
  <c r="CZ74" i="1"/>
  <c r="I74" i="1"/>
  <c r="CZ71" i="1"/>
  <c r="I71" i="1"/>
  <c r="CZ69" i="1"/>
  <c r="I69" i="1"/>
  <c r="CZ67" i="1"/>
  <c r="F67" i="1"/>
  <c r="F27" i="5"/>
  <c r="CZ57" i="1"/>
  <c r="F66" i="1"/>
  <c r="F65" i="1"/>
  <c r="I67" i="1"/>
  <c r="T27" i="5"/>
  <c r="U27" i="5"/>
  <c r="F61" i="1"/>
  <c r="F72" i="1"/>
  <c r="F68" i="1"/>
  <c r="F60" i="1"/>
  <c r="F63" i="1"/>
  <c r="F69" i="1"/>
  <c r="F73" i="1"/>
  <c r="F58" i="1"/>
  <c r="F75" i="1"/>
  <c r="F62" i="1"/>
  <c r="F70" i="1"/>
  <c r="F64" i="1"/>
  <c r="F71" i="1"/>
  <c r="F74" i="1"/>
  <c r="F59" i="1"/>
  <c r="F76" i="1"/>
  <c r="CZ27" i="5"/>
  <c r="DA4" i="1"/>
  <c r="DB4" i="1"/>
  <c r="DA3" i="1"/>
  <c r="DC4" i="1"/>
  <c r="DB3" i="1"/>
  <c r="DC3" i="1"/>
  <c r="DD4" i="1"/>
  <c r="DD3" i="1"/>
  <c r="DE4" i="1"/>
  <c r="DF4" i="1"/>
  <c r="DE3" i="1"/>
  <c r="DG4" i="1"/>
  <c r="DF3" i="1"/>
  <c r="DG3" i="1"/>
  <c r="DH4" i="1"/>
  <c r="DI4" i="1"/>
  <c r="DJ4" i="1"/>
  <c r="DK4" i="1"/>
  <c r="DL4" i="1"/>
  <c r="DM4" i="1"/>
  <c r="DN4" i="1"/>
  <c r="DO4" i="1"/>
  <c r="DP4" i="1"/>
  <c r="DQ4" i="1"/>
  <c r="DR4" i="1"/>
  <c r="DS4" i="1"/>
  <c r="DT4" i="1"/>
  <c r="DU4" i="1"/>
  <c r="DV4" i="1"/>
  <c r="DW4" i="1"/>
  <c r="DX4" i="1"/>
  <c r="DY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<sst xmlns="http://schemas.openxmlformats.org/spreadsheetml/2006/main" count="1090" uniqueCount="221">
  <si>
    <t>ICECUBE UPGRADE NPX 2023/2024 Field Season 1 - Population vs. Category Plan</t>
  </si>
  <si>
    <t>Start date</t>
  </si>
  <si>
    <t>End date</t>
  </si>
  <si>
    <t>Revision:</t>
  </si>
  <si>
    <t>Columns in Green are Sunday- No Flights To/ From NPX</t>
  </si>
  <si>
    <t>PROJECT NUMBER</t>
  </si>
  <si>
    <t>WBS</t>
  </si>
  <si>
    <t>L2 Category</t>
  </si>
  <si>
    <t>L3 Category</t>
  </si>
  <si>
    <t>Member #</t>
  </si>
  <si>
    <t>Team Members</t>
  </si>
  <si>
    <t>Institution</t>
  </si>
  <si>
    <t>Labor Code</t>
  </si>
  <si>
    <t>Total days On Ice</t>
  </si>
  <si>
    <t>Total paid days</t>
  </si>
  <si>
    <t>Total paid hours (November)</t>
  </si>
  <si>
    <t>Total paid hours (December)</t>
  </si>
  <si>
    <t>Total paid hours (January)</t>
  </si>
  <si>
    <t>Total paid hours (February)</t>
  </si>
  <si>
    <t xml:space="preserve">"On Ice" </t>
  </si>
  <si>
    <t>"Off Ice"</t>
  </si>
  <si>
    <t>Role</t>
  </si>
  <si>
    <t>A-334-S</t>
  </si>
  <si>
    <t>Management</t>
  </si>
  <si>
    <t>Mgmt&amp;Safety</t>
  </si>
  <si>
    <t>1a</t>
  </si>
  <si>
    <t>Mike Zernick</t>
  </si>
  <si>
    <t>UW-Madison</t>
  </si>
  <si>
    <t>MA</t>
  </si>
  <si>
    <t>Quality &amp; Safety Mgr</t>
  </si>
  <si>
    <t>Drill</t>
  </si>
  <si>
    <t>1b</t>
  </si>
  <si>
    <t>TBD</t>
  </si>
  <si>
    <t>TE</t>
  </si>
  <si>
    <t>Dar Gibson</t>
  </si>
  <si>
    <t>EN-ME</t>
  </si>
  <si>
    <t>Drill Lead</t>
  </si>
  <si>
    <t>Jonas Kalin</t>
  </si>
  <si>
    <t>Graham Roberts</t>
  </si>
  <si>
    <t>Lexi Oxborough</t>
  </si>
  <si>
    <t>Jake Nesbit</t>
  </si>
  <si>
    <t>Barb Birrittella</t>
  </si>
  <si>
    <t>8a</t>
  </si>
  <si>
    <t>James Roth</t>
  </si>
  <si>
    <t>U-Delaware</t>
  </si>
  <si>
    <t>EN-EE</t>
  </si>
  <si>
    <t>8b</t>
  </si>
  <si>
    <t>Xu Zhai</t>
  </si>
  <si>
    <t>Sara Johnson</t>
  </si>
  <si>
    <t>11a</t>
  </si>
  <si>
    <t>Jeanne Edwards</t>
  </si>
  <si>
    <t>11b</t>
  </si>
  <si>
    <t>Paul Wisniewski</t>
  </si>
  <si>
    <t>A-334-S By L3</t>
  </si>
  <si>
    <t>Deployment</t>
  </si>
  <si>
    <t>Billet</t>
  </si>
  <si>
    <t>A-334-S By LABOR CODE</t>
  </si>
  <si>
    <t>ICECUBE M&amp;O NPX 2023/2024 - Population vs. Category Plan</t>
  </si>
  <si>
    <t>A-333-S</t>
  </si>
  <si>
    <t>M&amp;O</t>
  </si>
  <si>
    <t>Winterover</t>
  </si>
  <si>
    <t>WO 1</t>
  </si>
  <si>
    <t>WO 2</t>
  </si>
  <si>
    <t>Computing and hub maintenance</t>
  </si>
  <si>
    <t>DAQ / Engineering support</t>
  </si>
  <si>
    <t>Calibration</t>
  </si>
  <si>
    <t>Surface Array maintenance</t>
  </si>
  <si>
    <t>A-333-S By L3</t>
  </si>
  <si>
    <t>A-333-S + A-334-S</t>
  </si>
  <si>
    <t>Kael Hanson</t>
  </si>
  <si>
    <t>PI</t>
  </si>
  <si>
    <t>Albrecht Karle</t>
  </si>
  <si>
    <t>Assoc. Director, Icecube Science and Instrumentation</t>
  </si>
  <si>
    <t>1.2.1</t>
  </si>
  <si>
    <t>3a</t>
  </si>
  <si>
    <t>Ian McEwen</t>
  </si>
  <si>
    <t>SE</t>
  </si>
  <si>
    <t>Impl. Mgr</t>
  </si>
  <si>
    <t>3b</t>
  </si>
  <si>
    <t>Farshid Feyzi</t>
  </si>
  <si>
    <t>Project Mgr</t>
  </si>
  <si>
    <t>Project Engineer</t>
  </si>
  <si>
    <t>Perry Sandstrom</t>
  </si>
  <si>
    <t>CPT</t>
  </si>
  <si>
    <t>CPT (electronics)</t>
  </si>
  <si>
    <t>Emmett Krupczak</t>
  </si>
  <si>
    <t>MSU</t>
  </si>
  <si>
    <t>GR</t>
  </si>
  <si>
    <t>CPT SME (Electronics)</t>
  </si>
  <si>
    <t>Dean Shoolz</t>
  </si>
  <si>
    <t>CPT SME (Cables/SJBs)</t>
  </si>
  <si>
    <t>CPT (cables)</t>
  </si>
  <si>
    <t>2a</t>
  </si>
  <si>
    <t>Chris Ng</t>
  </si>
  <si>
    <t>2b</t>
  </si>
  <si>
    <t>Rob Halliday</t>
  </si>
  <si>
    <t>PO</t>
  </si>
  <si>
    <t>DAQ</t>
  </si>
  <si>
    <t>SPAT SME</t>
  </si>
  <si>
    <t>Jeff Weber</t>
  </si>
  <si>
    <t>South Pole Acceptance Testing (SPAT SME)</t>
  </si>
  <si>
    <t>Implementation</t>
  </si>
  <si>
    <t>Installation</t>
  </si>
  <si>
    <t>Delia Tosi</t>
  </si>
  <si>
    <t>SC</t>
  </si>
  <si>
    <t>String Install</t>
  </si>
  <si>
    <t>6a</t>
  </si>
  <si>
    <t>6b</t>
  </si>
  <si>
    <t>Electrician Driller</t>
  </si>
  <si>
    <t>Erik Ejdepalm</t>
  </si>
  <si>
    <t>Ase Torgilsson</t>
  </si>
  <si>
    <t>Gen Tech</t>
  </si>
  <si>
    <t>14a</t>
  </si>
  <si>
    <t>Generator Technician (Terra Cat)</t>
  </si>
  <si>
    <t>EN</t>
  </si>
  <si>
    <t>14b</t>
  </si>
  <si>
    <t>FS2 Population</t>
  </si>
  <si>
    <t>Totals</t>
  </si>
  <si>
    <t>ICECUBE M&amp;O NPX 2025/2026 - Population vs. Category Plan</t>
  </si>
  <si>
    <t>M&amp;O / Upgrade integration</t>
  </si>
  <si>
    <t>Deployments</t>
  </si>
  <si>
    <t>Billets</t>
  </si>
  <si>
    <t>Total</t>
  </si>
  <si>
    <t>ICECUBE UPGRADE NPX 2025/2026 Field Season 3 - Population vs. Category Plan</t>
  </si>
  <si>
    <t>Columns in Green are Sunday - No Flights To/ From NPX</t>
  </si>
  <si>
    <t>Total working days</t>
  </si>
  <si>
    <t>KE</t>
  </si>
  <si>
    <t>SS</t>
  </si>
  <si>
    <t>1.2.10</t>
  </si>
  <si>
    <t>String Install Lead - D1, Overall install lead</t>
  </si>
  <si>
    <t>Munich</t>
  </si>
  <si>
    <t>IK</t>
  </si>
  <si>
    <t>String Installer - D2+ SME Senior (DOM INSTALLER #1)</t>
  </si>
  <si>
    <t>Chiba</t>
  </si>
  <si>
    <t>String Installer - D3 + SME  (DOM INSTALLER #2)</t>
  </si>
  <si>
    <t>DESY</t>
  </si>
  <si>
    <t>String Installer - D4  + SME (LOGBOOK)</t>
  </si>
  <si>
    <t>Gary Hill</t>
  </si>
  <si>
    <t>Adelade</t>
  </si>
  <si>
    <t>String Installer - D5 + SME (DOM SUPPLIER #1)</t>
  </si>
  <si>
    <t>String Install - N1 Lead</t>
  </si>
  <si>
    <t>String Installer - N2 + SME (DOM INSTALLER #1)</t>
  </si>
  <si>
    <t>Wuppertal/Mainz</t>
  </si>
  <si>
    <t>String Installer - N3 + SME (DOM INSTALLER #2)</t>
  </si>
  <si>
    <t>String Installer - N4 (LOGBOOK)</t>
  </si>
  <si>
    <t>John Kelley</t>
  </si>
  <si>
    <t>Electronics</t>
  </si>
  <si>
    <t>CPT SME</t>
  </si>
  <si>
    <t>Cables/SJBs</t>
  </si>
  <si>
    <t>CPT (cables) / Installation</t>
  </si>
  <si>
    <t xml:space="preserve">Chris Ng </t>
  </si>
  <si>
    <t>ICECUBE Integration</t>
  </si>
  <si>
    <t>Erik Blaufuss</t>
  </si>
  <si>
    <t>Maryland</t>
  </si>
  <si>
    <t>Commissioning (ICL Team)</t>
  </si>
  <si>
    <t>SPAT Helper</t>
  </si>
  <si>
    <t>Install (Rotation)</t>
  </si>
  <si>
    <t>South Pole Acceptance Testing Helper</t>
  </si>
  <si>
    <t>Shift 1 Lead</t>
  </si>
  <si>
    <t>Shift 1 Deputy Drill Lead</t>
  </si>
  <si>
    <t>Shift 1 Driller</t>
  </si>
  <si>
    <t>Shift 1 Driller / Installation DOM SUPPLIER #2</t>
  </si>
  <si>
    <t>Shift 1 Driller / Installation DOM SUPPLIER #3</t>
  </si>
  <si>
    <t>Shift 1 Driller / Installation Winch Operator</t>
  </si>
  <si>
    <t>Shift 2 Drill Lead</t>
  </si>
  <si>
    <t>Shift 2 Deputy Drill Lead</t>
  </si>
  <si>
    <t>Shift 2 Driller</t>
  </si>
  <si>
    <t>Shift 2 Driller / Installation DOM SUPPLIER #2</t>
  </si>
  <si>
    <t>Shift 2 Driller / Installation DOM SUPPLIER #3</t>
  </si>
  <si>
    <t>Shift 2 Driller  / Installation Winch Operator</t>
  </si>
  <si>
    <t>Shift 3 Drill Lead</t>
  </si>
  <si>
    <t>Shift 3 Deputy Drill Lead</t>
  </si>
  <si>
    <t>Shift 3 Driller</t>
  </si>
  <si>
    <t>Shift 3 Driller / Installation DOM SUPPLIER #2</t>
  </si>
  <si>
    <t>Shift 3 Driller / Installation DOM SUPPLIER #3</t>
  </si>
  <si>
    <t>Shift 3 Driller  / Installation Winch Operator</t>
  </si>
  <si>
    <t>A-334-S By L2 &amp; L3</t>
  </si>
  <si>
    <t>FS3 Population</t>
  </si>
  <si>
    <t>(Multiple Items)</t>
  </si>
  <si>
    <t>Row Labels</t>
  </si>
  <si>
    <t>Sum of Total paid hours (November)</t>
  </si>
  <si>
    <t>Sum of Total paid hours (December)</t>
  </si>
  <si>
    <t>Sum of Total paid hours (January)</t>
  </si>
  <si>
    <t>Sum of Total paid hours (February)</t>
  </si>
  <si>
    <t>Grand Total</t>
  </si>
  <si>
    <t>Winterover 1</t>
  </si>
  <si>
    <t>Winterover 2</t>
  </si>
  <si>
    <t>Computing and hub maintenance SME</t>
  </si>
  <si>
    <t>Calibration SME</t>
  </si>
  <si>
    <t>DAQ / Engineering support SME</t>
  </si>
  <si>
    <t>M&amp;O / Upgrade integration SME</t>
  </si>
  <si>
    <t>A-333-S By L2 &amp; L3</t>
  </si>
  <si>
    <t>Holidays</t>
  </si>
  <si>
    <t>2023-2024</t>
  </si>
  <si>
    <t>2024-2025</t>
  </si>
  <si>
    <t>2025-2026</t>
  </si>
  <si>
    <t>Working Hours Per Day</t>
  </si>
  <si>
    <t xml:space="preserve">AD </t>
  </si>
  <si>
    <t>Administration</t>
  </si>
  <si>
    <t>Mechanical Engineer</t>
  </si>
  <si>
    <t>Electrical Engineer</t>
  </si>
  <si>
    <t>Engineer</t>
  </si>
  <si>
    <t>Grad Student</t>
  </si>
  <si>
    <t>In-Kind</t>
  </si>
  <si>
    <t>Key Personnel/Faculty</t>
  </si>
  <si>
    <t>Post Doc</t>
  </si>
  <si>
    <t>Scientist</t>
  </si>
  <si>
    <t>Sr Engineer</t>
  </si>
  <si>
    <t>Sr Scientist</t>
  </si>
  <si>
    <t>Technician</t>
  </si>
  <si>
    <t>UG</t>
  </si>
  <si>
    <t>Under Graduate Student</t>
  </si>
  <si>
    <t>SH</t>
  </si>
  <si>
    <t>Machine Shop</t>
  </si>
  <si>
    <t>1.2.8</t>
  </si>
  <si>
    <t>FS1 Population</t>
  </si>
  <si>
    <t>Effort hours for 1.4, 1.6, 1.2.10 (activities all listed under 1.2.10)</t>
  </si>
  <si>
    <t>Total Effort from Smartsheet (1.2.10, 1.2.4, 1.2.6)</t>
  </si>
  <si>
    <t>HOURS</t>
  </si>
  <si>
    <t>TOTAL</t>
  </si>
  <si>
    <t>ICECUBE UPGRADE NPX 2024/2025 Field Season 2 - Population vs. Category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</si>
</sst>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/dd/yyyy;@"/>
    <numFmt numFmtId="165" formatCode="dd\-mmm\-yy"/>
    <numFmt numFmtId="166" formatCode="mm/dd/yy;@"/>
    <numFmt numFmtId="167" formatCode="0.0"/>
  </numFmts>
  <fonts count="2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b/>
      <sz val="11"/>
      <color indexed="12"/>
      <name val="Calibri"/>
      <family val="2"/>
    </font>
    <font>
      <b/>
      <sz val="11"/>
      <color rgb="FF0070C0"/>
      <name val="Calibri (Body)"/>
    </font>
    <font>
      <b/>
      <sz val="11"/>
      <color rgb="FF0070C0"/>
      <name val="Calibri"/>
      <family val="2"/>
      <scheme val="minor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color indexed="12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rgb="FF0070C0"/>
      <name val="Calibri (Body)"/>
    </font>
    <font>
      <sz val="11"/>
      <color theme="2" tint="-9.9978637043366805E-2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rgb="FF0070C0"/>
      <name val="Calibri (Body)"/>
    </font>
    <font>
      <b/>
      <sz val="16"/>
      <color indexed="12"/>
      <name val="Calibri"/>
      <family val="2"/>
    </font>
    <font>
      <sz val="11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 (Body)"/>
    </font>
    <font>
      <sz val="11"/>
      <color theme="1"/>
      <name val="Calibri (Body)"/>
    </font>
    <font>
      <b/>
      <sz val="11"/>
      <color theme="8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rgb="FF444444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70C0"/>
      <name val="Calibri (Body)"/>
    </font>
    <font>
      <sz val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13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10"/>
      </patternFill>
    </fill>
    <fill>
      <patternFill patternType="solid">
        <fgColor indexed="43"/>
        <bgColor indexed="10"/>
      </patternFill>
    </fill>
    <fill>
      <patternFill patternType="solid">
        <fgColor rgb="FFFFFFFF"/>
        <bgColor indexed="64"/>
      </patternFill>
    </fill>
    <fill>
      <patternFill patternType="solid">
        <fgColor rgb="FFD5FC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10"/>
      </patternFill>
    </fill>
    <fill>
      <patternFill patternType="solid">
        <fgColor rgb="FFD9D9D9"/>
        <bgColor rgb="FF000000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theme="4" tint="0.3999755851924192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6" fontId="4" fillId="0" borderId="0" xfId="0" applyNumberFormat="1" applyFont="1" applyAlignment="1">
      <alignment horizontal="center"/>
    </xf>
    <xf numFmtId="166" fontId="4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2" borderId="1" xfId="0" applyFont="1" applyFill="1" applyBorder="1" applyAlignment="1">
      <alignment horizontal="right"/>
    </xf>
    <xf numFmtId="164" fontId="6" fillId="2" borderId="1" xfId="0" applyNumberFormat="1" applyFont="1" applyFill="1" applyBorder="1" applyAlignment="1">
      <alignment horizontal="left"/>
    </xf>
    <xf numFmtId="0" fontId="7" fillId="7" borderId="1" xfId="0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Protection="1">
      <protection locked="0"/>
    </xf>
    <xf numFmtId="0" fontId="3" fillId="0" borderId="0" xfId="0" applyFont="1" applyAlignment="1">
      <alignment horizontal="center"/>
    </xf>
    <xf numFmtId="0" fontId="8" fillId="0" borderId="0" xfId="0" applyFont="1"/>
    <xf numFmtId="0" fontId="7" fillId="0" borderId="0" xfId="0" applyFont="1" applyAlignment="1">
      <alignment horizontal="left"/>
    </xf>
    <xf numFmtId="14" fontId="3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left" vertical="center" wrapText="1"/>
    </xf>
    <xf numFmtId="0" fontId="3" fillId="5" borderId="0" xfId="0" applyFont="1" applyFill="1" applyAlignment="1">
      <alignment horizontal="center" vertical="center" wrapText="1"/>
    </xf>
    <xf numFmtId="14" fontId="3" fillId="5" borderId="0" xfId="0" applyNumberFormat="1" applyFont="1" applyFill="1" applyAlignment="1">
      <alignment horizontal="center" vertical="center" wrapText="1"/>
    </xf>
    <xf numFmtId="14" fontId="3" fillId="5" borderId="0" xfId="0" applyNumberFormat="1" applyFont="1" applyFill="1" applyAlignment="1">
      <alignment horizontal="center" vertical="center"/>
    </xf>
    <xf numFmtId="165" fontId="3" fillId="0" borderId="0" xfId="0" applyNumberFormat="1" applyFont="1" applyAlignment="1">
      <alignment horizontal="center" vertical="top" textRotation="255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/>
    <xf numFmtId="0" fontId="10" fillId="0" borderId="0" xfId="0" applyFont="1"/>
    <xf numFmtId="14" fontId="11" fillId="0" borderId="0" xfId="0" applyNumberFormat="1" applyFont="1" applyAlignment="1">
      <alignment horizontal="center" wrapText="1"/>
    </xf>
    <xf numFmtId="1" fontId="12" fillId="0" borderId="0" xfId="1" applyNumberFormat="1" applyFont="1" applyAlignment="1">
      <alignment horizontal="center"/>
    </xf>
    <xf numFmtId="14" fontId="11" fillId="0" borderId="0" xfId="0" applyNumberFormat="1" applyFont="1" applyAlignment="1">
      <alignment horizontal="center"/>
    </xf>
    <xf numFmtId="0" fontId="10" fillId="8" borderId="0" xfId="0" applyFont="1" applyFill="1"/>
    <xf numFmtId="1" fontId="13" fillId="0" borderId="0" xfId="1" applyNumberFormat="1" applyFont="1" applyAlignment="1">
      <alignment horizontal="center"/>
    </xf>
    <xf numFmtId="1" fontId="10" fillId="0" borderId="0" xfId="1" applyNumberFormat="1" applyFont="1" applyAlignment="1">
      <alignment horizontal="center"/>
    </xf>
    <xf numFmtId="0" fontId="14" fillId="0" borderId="0" xfId="0" applyFont="1"/>
    <xf numFmtId="0" fontId="14" fillId="0" borderId="2" xfId="0" applyFont="1" applyBorder="1"/>
    <xf numFmtId="0" fontId="14" fillId="6" borderId="2" xfId="0" applyFont="1" applyFill="1" applyBorder="1"/>
    <xf numFmtId="0" fontId="14" fillId="0" borderId="0" xfId="0" applyFont="1" applyAlignment="1">
      <alignment horizontal="left"/>
    </xf>
    <xf numFmtId="0" fontId="9" fillId="8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5" fillId="0" borderId="0" xfId="0" applyFont="1" applyProtection="1">
      <protection locked="0"/>
    </xf>
    <xf numFmtId="0" fontId="10" fillId="8" borderId="0" xfId="0" applyFont="1" applyFill="1" applyAlignment="1">
      <alignment horizontal="center" vertical="center"/>
    </xf>
    <xf numFmtId="1" fontId="10" fillId="8" borderId="0" xfId="1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1" fontId="13" fillId="9" borderId="0" xfId="1" applyNumberFormat="1" applyFont="1" applyFill="1" applyAlignment="1">
      <alignment horizontal="center" vertical="center"/>
    </xf>
    <xf numFmtId="0" fontId="16" fillId="0" borderId="0" xfId="0" applyFont="1"/>
    <xf numFmtId="0" fontId="16" fillId="0" borderId="0" xfId="0" applyFont="1" applyAlignment="1">
      <alignment wrapText="1"/>
    </xf>
    <xf numFmtId="0" fontId="17" fillId="0" borderId="0" xfId="0" applyFont="1"/>
    <xf numFmtId="14" fontId="0" fillId="0" borderId="0" xfId="0" applyNumberFormat="1"/>
    <xf numFmtId="14" fontId="18" fillId="0" borderId="0" xfId="0" applyNumberFormat="1" applyFont="1"/>
    <xf numFmtId="14" fontId="4" fillId="0" borderId="0" xfId="0" applyNumberFormat="1" applyFont="1"/>
    <xf numFmtId="1" fontId="4" fillId="0" borderId="0" xfId="0" applyNumberFormat="1" applyFont="1" applyAlignment="1">
      <alignment horizontal="center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center" vertical="center"/>
    </xf>
    <xf numFmtId="1" fontId="9" fillId="8" borderId="0" xfId="0" applyNumberFormat="1" applyFont="1" applyFill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0" fontId="21" fillId="0" borderId="0" xfId="0" applyFont="1"/>
    <xf numFmtId="2" fontId="3" fillId="0" borderId="0" xfId="0" applyNumberFormat="1" applyFont="1" applyAlignment="1">
      <alignment horizontal="center" vertical="top" textRotation="255"/>
    </xf>
    <xf numFmtId="0" fontId="3" fillId="10" borderId="0" xfId="0" applyFont="1" applyFill="1" applyAlignment="1">
      <alignment horizontal="center" vertical="center" wrapText="1"/>
    </xf>
    <xf numFmtId="14" fontId="3" fillId="10" borderId="0" xfId="0" applyNumberFormat="1" applyFont="1" applyFill="1" applyAlignment="1">
      <alignment horizontal="center" vertical="center" wrapText="1"/>
    </xf>
    <xf numFmtId="0" fontId="9" fillId="8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167" fontId="10" fillId="0" borderId="0" xfId="0" applyNumberFormat="1" applyFont="1" applyAlignment="1">
      <alignment horizontal="center" vertical="center"/>
    </xf>
    <xf numFmtId="0" fontId="9" fillId="8" borderId="0" xfId="0" applyFont="1" applyFill="1" applyAlignment="1">
      <alignment horizontal="right" vertical="center"/>
    </xf>
    <xf numFmtId="167" fontId="23" fillId="0" borderId="0" xfId="0" applyNumberFormat="1" applyFont="1" applyAlignment="1">
      <alignment horizontal="center" vertical="center"/>
    </xf>
    <xf numFmtId="0" fontId="24" fillId="11" borderId="0" xfId="0" applyFont="1" applyFill="1" applyAlignment="1">
      <alignment horizontal="right" vertical="center"/>
    </xf>
    <xf numFmtId="1" fontId="24" fillId="11" borderId="0" xfId="0" applyNumberFormat="1" applyFont="1" applyFill="1" applyAlignment="1">
      <alignment horizontal="center" vertical="center"/>
    </xf>
    <xf numFmtId="0" fontId="10" fillId="8" borderId="0" xfId="0" applyFont="1" applyFill="1" applyAlignment="1">
      <alignment vertical="center"/>
    </xf>
    <xf numFmtId="1" fontId="10" fillId="8" borderId="0" xfId="1" applyNumberFormat="1" applyFont="1" applyFill="1" applyAlignment="1">
      <alignment vertical="center"/>
    </xf>
    <xf numFmtId="14" fontId="25" fillId="0" borderId="0" xfId="0" applyNumberFormat="1" applyFont="1" applyAlignment="1">
      <alignment horizontal="center" wrapText="1"/>
    </xf>
    <xf numFmtId="167" fontId="22" fillId="0" borderId="0" xfId="0" quotePrefix="1" applyNumberFormat="1" applyFont="1" applyAlignment="1">
      <alignment horizontal="center"/>
    </xf>
    <xf numFmtId="1" fontId="9" fillId="0" borderId="0" xfId="0" applyNumberFormat="1" applyFont="1"/>
    <xf numFmtId="167" fontId="22" fillId="0" borderId="0" xfId="0" applyNumberFormat="1" applyFont="1" applyAlignment="1">
      <alignment horizontal="center"/>
    </xf>
    <xf numFmtId="0" fontId="0" fillId="0" borderId="0" xfId="0" pivotButton="1"/>
    <xf numFmtId="0" fontId="17" fillId="12" borderId="3" xfId="0" applyFont="1" applyFill="1" applyBorder="1" applyAlignment="1">
      <alignment horizontal="left"/>
    </xf>
    <xf numFmtId="0" fontId="17" fillId="13" borderId="0" xfId="0" applyFont="1" applyFill="1"/>
    <xf numFmtId="0" fontId="0" fillId="0" borderId="0" xfId="0" applyNumberFormat="1"/>
    <xf numFmtId="0" fontId="9" fillId="8" borderId="0" xfId="0" applyFont="1" applyFill="1" applyAlignment="1">
      <alignment vertical="center"/>
    </xf>
    <xf numFmtId="0" fontId="0" fillId="0" borderId="0" xfId="0" applyFont="1"/>
    <xf numFmtId="0" fontId="17" fillId="14" borderId="0" xfId="0" applyFont="1" applyFill="1"/>
    <xf numFmtId="0" fontId="0" fillId="14" borderId="0" xfId="0" applyFill="1"/>
    <xf numFmtId="0" fontId="17" fillId="0" borderId="0" xfId="0" applyFont="1" applyAlignment="1">
      <alignment horizontal="left"/>
    </xf>
    <xf numFmtId="0" fontId="17" fillId="14" borderId="0" xfId="0" applyFont="1" applyFill="1" applyAlignment="1"/>
    <xf numFmtId="0" fontId="9" fillId="8" borderId="0" xfId="0" applyFont="1" applyFill="1" applyAlignment="1">
      <alignment horizontal="left" vertical="center"/>
    </xf>
    <xf numFmtId="0" fontId="2" fillId="3" borderId="0" xfId="0" applyFont="1" applyFill="1" applyAlignment="1">
      <alignment vertical="center" textRotation="255"/>
    </xf>
    <xf numFmtId="0" fontId="2" fillId="3" borderId="0" xfId="0" applyFont="1" applyFill="1" applyAlignment="1">
      <alignment horizontal="center" vertical="center" textRotation="255"/>
    </xf>
    <xf numFmtId="0" fontId="9" fillId="8" borderId="0" xfId="0" applyFont="1" applyFill="1" applyAlignment="1">
      <alignment vertical="center"/>
    </xf>
    <xf numFmtId="0" fontId="10" fillId="0" borderId="0" xfId="0" applyFont="1" applyFill="1"/>
    <xf numFmtId="0" fontId="10" fillId="0" borderId="0" xfId="0" applyFont="1" applyFill="1" applyAlignment="1">
      <alignment wrapText="1"/>
    </xf>
    <xf numFmtId="0" fontId="9" fillId="0" borderId="0" xfId="0" applyFont="1" applyFill="1" applyAlignment="1">
      <alignment horizontal="center" vertical="center"/>
    </xf>
    <xf numFmtId="14" fontId="10" fillId="0" borderId="0" xfId="0" applyNumberFormat="1" applyFont="1" applyFill="1"/>
    <xf numFmtId="1" fontId="10" fillId="0" borderId="0" xfId="0" applyNumberFormat="1" applyFont="1" applyFill="1" applyAlignment="1">
      <alignment horizontal="center"/>
    </xf>
    <xf numFmtId="2" fontId="10" fillId="0" borderId="0" xfId="0" applyNumberFormat="1" applyFont="1" applyFill="1"/>
    <xf numFmtId="1" fontId="9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/>
    </xf>
    <xf numFmtId="167" fontId="10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52"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ill>
        <patternFill>
          <bgColor rgb="FFD5FC79"/>
        </patternFill>
      </fill>
    </dxf>
    <dxf>
      <font>
        <color theme="1"/>
      </font>
      <numFmt numFmtId="1" formatCode="0"/>
      <fill>
        <patternFill patternType="none">
          <bgColor auto="1"/>
        </patternFill>
      </fill>
    </dxf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ont>
        <b/>
        <i val="0"/>
        <condense val="0"/>
        <extend val="0"/>
        <color auto="1"/>
      </font>
      <fill>
        <patternFill>
          <bgColor indexed="14"/>
        </patternFill>
      </fill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ill>
        <patternFill>
          <bgColor rgb="FFD5FC79"/>
        </patternFill>
      </fill>
    </dxf>
    <dxf>
      <font>
        <color theme="1"/>
      </font>
      <numFmt numFmtId="1" formatCode="0"/>
      <fill>
        <patternFill patternType="none">
          <bgColor auto="1"/>
        </patternFill>
      </fill>
    </dxf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ont>
        <b/>
        <i val="0"/>
        <condense val="0"/>
        <extend val="0"/>
        <color auto="1"/>
      </font>
      <fill>
        <patternFill>
          <bgColor indexed="14"/>
        </patternFill>
      </fill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color theme="1"/>
      </font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ont>
        <b/>
        <i val="0"/>
        <condense val="0"/>
        <extend val="0"/>
        <color auto="1"/>
      </font>
      <fill>
        <patternFill>
          <bgColor indexed="14"/>
        </patternFill>
      </fill>
    </dxf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ill>
        <patternFill>
          <bgColor rgb="FFD5FC79"/>
        </patternFill>
      </fill>
    </dxf>
    <dxf>
      <font>
        <color theme="1"/>
      </font>
      <numFmt numFmtId="1" formatCode="0"/>
      <fill>
        <patternFill patternType="none">
          <bgColor auto="1"/>
        </patternFill>
      </fill>
    </dxf>
    <dxf>
      <font>
        <color theme="1"/>
      </font>
      <numFmt numFmtId="1" formatCode="0"/>
      <fill>
        <patternFill patternType="solid">
          <bgColor theme="0" tint="-0.14996795556505021"/>
        </patternFill>
      </fill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59996337778862885"/>
        </patternFill>
      </fill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7" tint="0.59996337778862885"/>
        </patternFill>
      </fill>
    </dxf>
    <dxf>
      <font>
        <color theme="1"/>
      </font>
    </dxf>
    <dxf>
      <font>
        <color theme="1"/>
      </font>
      <numFmt numFmtId="1" formatCode="0"/>
      <fill>
        <patternFill>
          <bgColor rgb="FFFFC1FF"/>
        </patternFill>
      </fill>
    </dxf>
    <dxf>
      <fill>
        <patternFill>
          <bgColor rgb="FFD5FC79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D5FC79"/>
      <color rgb="FFA2E079"/>
      <color rgb="FFFF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1</a:t>
            </a:r>
          </a:p>
        </c:rich>
      </c:tx>
      <c:layout>
        <c:manualLayout>
          <c:xMode val="edge"/>
          <c:yMode val="edge"/>
          <c:x val="0.1594851587785362"/>
          <c:y val="8.99280575539568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'ICU 2023-24'!$R$4:$CZ$4</c:f>
              <c:strCache>
                <c:ptCount val="87"/>
                <c:pt idx="0">
                  <c:v>10-Nov-23</c:v>
                </c:pt>
                <c:pt idx="1">
                  <c:v>11-Nov-23</c:v>
                </c:pt>
                <c:pt idx="2">
                  <c:v>12-Nov-23</c:v>
                </c:pt>
                <c:pt idx="3">
                  <c:v>13-Nov-23</c:v>
                </c:pt>
                <c:pt idx="4">
                  <c:v>14-Nov-23</c:v>
                </c:pt>
                <c:pt idx="5">
                  <c:v>15-Nov-23</c:v>
                </c:pt>
                <c:pt idx="6">
                  <c:v>16-Nov-23</c:v>
                </c:pt>
                <c:pt idx="7">
                  <c:v>17-Nov-23</c:v>
                </c:pt>
                <c:pt idx="8">
                  <c:v>18-Nov-23</c:v>
                </c:pt>
                <c:pt idx="9">
                  <c:v>19-Nov-23</c:v>
                </c:pt>
                <c:pt idx="10">
                  <c:v>20-Nov-23</c:v>
                </c:pt>
                <c:pt idx="11">
                  <c:v>21-Nov-23</c:v>
                </c:pt>
                <c:pt idx="12">
                  <c:v>22-Nov-23</c:v>
                </c:pt>
                <c:pt idx="13">
                  <c:v>23-Nov-23</c:v>
                </c:pt>
                <c:pt idx="14">
                  <c:v>24-Nov-23</c:v>
                </c:pt>
                <c:pt idx="15">
                  <c:v>25-Nov-23</c:v>
                </c:pt>
                <c:pt idx="16">
                  <c:v>26-Nov-23</c:v>
                </c:pt>
                <c:pt idx="17">
                  <c:v>27-Nov-23</c:v>
                </c:pt>
                <c:pt idx="18">
                  <c:v>28-Nov-23</c:v>
                </c:pt>
                <c:pt idx="19">
                  <c:v>29-Nov-23</c:v>
                </c:pt>
                <c:pt idx="20">
                  <c:v>30-Nov-23</c:v>
                </c:pt>
                <c:pt idx="21">
                  <c:v>01-Dec-23</c:v>
                </c:pt>
                <c:pt idx="22">
                  <c:v>02-Dec-23</c:v>
                </c:pt>
                <c:pt idx="23">
                  <c:v>03-Dec-23</c:v>
                </c:pt>
                <c:pt idx="24">
                  <c:v>04-Dec-23</c:v>
                </c:pt>
                <c:pt idx="25">
                  <c:v>05-Dec-23</c:v>
                </c:pt>
                <c:pt idx="26">
                  <c:v>06-Dec-23</c:v>
                </c:pt>
                <c:pt idx="27">
                  <c:v>07-Dec-23</c:v>
                </c:pt>
                <c:pt idx="28">
                  <c:v>08-Dec-23</c:v>
                </c:pt>
                <c:pt idx="29">
                  <c:v>09-Dec-23</c:v>
                </c:pt>
                <c:pt idx="30">
                  <c:v>10-Dec-23</c:v>
                </c:pt>
                <c:pt idx="31">
                  <c:v>11-Dec-23</c:v>
                </c:pt>
                <c:pt idx="32">
                  <c:v>12-Dec-23</c:v>
                </c:pt>
                <c:pt idx="33">
                  <c:v>13-Dec-23</c:v>
                </c:pt>
                <c:pt idx="34">
                  <c:v>14-Dec-23</c:v>
                </c:pt>
                <c:pt idx="35">
                  <c:v>15-Dec-23</c:v>
                </c:pt>
                <c:pt idx="36">
                  <c:v>16-Dec-23</c:v>
                </c:pt>
                <c:pt idx="37">
                  <c:v>17-Dec-23</c:v>
                </c:pt>
                <c:pt idx="38">
                  <c:v>18-Dec-23</c:v>
                </c:pt>
                <c:pt idx="39">
                  <c:v>19-Dec-23</c:v>
                </c:pt>
                <c:pt idx="40">
                  <c:v>20-Dec-23</c:v>
                </c:pt>
                <c:pt idx="41">
                  <c:v>21-Dec-23</c:v>
                </c:pt>
                <c:pt idx="42">
                  <c:v>22-Dec-23</c:v>
                </c:pt>
                <c:pt idx="43">
                  <c:v>23-Dec-23</c:v>
                </c:pt>
                <c:pt idx="44">
                  <c:v>24-Dec-23</c:v>
                </c:pt>
                <c:pt idx="45">
                  <c:v>25-Dec-23</c:v>
                </c:pt>
                <c:pt idx="46">
                  <c:v>26-Dec-23</c:v>
                </c:pt>
                <c:pt idx="47">
                  <c:v>27-Dec-23</c:v>
                </c:pt>
                <c:pt idx="48">
                  <c:v>28-Dec-23</c:v>
                </c:pt>
                <c:pt idx="49">
                  <c:v>29-Dec-23</c:v>
                </c:pt>
                <c:pt idx="50">
                  <c:v>30-Dec-23</c:v>
                </c:pt>
                <c:pt idx="51">
                  <c:v>31-Dec-23</c:v>
                </c:pt>
                <c:pt idx="52">
                  <c:v>01-Jan-24</c:v>
                </c:pt>
                <c:pt idx="53">
                  <c:v>02-Jan-24</c:v>
                </c:pt>
                <c:pt idx="54">
                  <c:v>03-Jan-24</c:v>
                </c:pt>
                <c:pt idx="55">
                  <c:v>04-Jan-24</c:v>
                </c:pt>
                <c:pt idx="56">
                  <c:v>05-Jan-24</c:v>
                </c:pt>
                <c:pt idx="57">
                  <c:v>06-Jan-24</c:v>
                </c:pt>
                <c:pt idx="58">
                  <c:v>07-Jan-24</c:v>
                </c:pt>
                <c:pt idx="59">
                  <c:v>08-Jan-24</c:v>
                </c:pt>
                <c:pt idx="60">
                  <c:v>09-Jan-24</c:v>
                </c:pt>
                <c:pt idx="61">
                  <c:v>10-Jan-24</c:v>
                </c:pt>
                <c:pt idx="62">
                  <c:v>11-Jan-24</c:v>
                </c:pt>
                <c:pt idx="63">
                  <c:v>12-Jan-24</c:v>
                </c:pt>
                <c:pt idx="64">
                  <c:v>13-Jan-24</c:v>
                </c:pt>
                <c:pt idx="65">
                  <c:v>14-Jan-24</c:v>
                </c:pt>
                <c:pt idx="66">
                  <c:v>15-Jan-24</c:v>
                </c:pt>
                <c:pt idx="67">
                  <c:v>16-Jan-24</c:v>
                </c:pt>
                <c:pt idx="68">
                  <c:v>17-Jan-24</c:v>
                </c:pt>
                <c:pt idx="69">
                  <c:v>18-Jan-24</c:v>
                </c:pt>
                <c:pt idx="70">
                  <c:v>19-Jan-24</c:v>
                </c:pt>
                <c:pt idx="71">
                  <c:v>20-Jan-24</c:v>
                </c:pt>
                <c:pt idx="72">
                  <c:v>21-Jan-24</c:v>
                </c:pt>
                <c:pt idx="73">
                  <c:v>22-Jan-24</c:v>
                </c:pt>
                <c:pt idx="74">
                  <c:v>23-Jan-24</c:v>
                </c:pt>
                <c:pt idx="75">
                  <c:v>24-Jan-24</c:v>
                </c:pt>
                <c:pt idx="76">
                  <c:v>25-Jan-24</c:v>
                </c:pt>
                <c:pt idx="77">
                  <c:v>26-Jan-24</c:v>
                </c:pt>
                <c:pt idx="78">
                  <c:v>27-Jan-24</c:v>
                </c:pt>
                <c:pt idx="79">
                  <c:v>28-Jan-24</c:v>
                </c:pt>
                <c:pt idx="80">
                  <c:v>29-Jan-24</c:v>
                </c:pt>
                <c:pt idx="81">
                  <c:v>30-Jan-24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</c:strCache>
            </c:strRef>
          </c:cat>
          <c:val>
            <c:numRef>
              <c:f>'ICU 2023-24'!$R$23:$CZ$23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11</c:v>
                </c:pt>
                <c:pt idx="36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11</c:v>
                </c:pt>
                <c:pt idx="53">
                  <c:v>11</c:v>
                </c:pt>
                <c:pt idx="54">
                  <c:v>11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F-E442-B34F-913854FF2C69}"/>
            </c:ext>
          </c:extLst>
        </c:ser>
        <c:ser>
          <c:idx val="4"/>
          <c:order val="1"/>
          <c:tx>
            <c:strRef>
              <c:f>'ICU 2023-24'!$C$24</c:f>
              <c:strCache>
                <c:ptCount val="1"/>
                <c:pt idx="0">
                  <c:v>Implementation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'ICU 2023-24'!$R$4:$CZ$4</c:f>
              <c:strCache>
                <c:ptCount val="87"/>
                <c:pt idx="0">
                  <c:v>10-Nov-23</c:v>
                </c:pt>
                <c:pt idx="1">
                  <c:v>11-Nov-23</c:v>
                </c:pt>
                <c:pt idx="2">
                  <c:v>12-Nov-23</c:v>
                </c:pt>
                <c:pt idx="3">
                  <c:v>13-Nov-23</c:v>
                </c:pt>
                <c:pt idx="4">
                  <c:v>14-Nov-23</c:v>
                </c:pt>
                <c:pt idx="5">
                  <c:v>15-Nov-23</c:v>
                </c:pt>
                <c:pt idx="6">
                  <c:v>16-Nov-23</c:v>
                </c:pt>
                <c:pt idx="7">
                  <c:v>17-Nov-23</c:v>
                </c:pt>
                <c:pt idx="8">
                  <c:v>18-Nov-23</c:v>
                </c:pt>
                <c:pt idx="9">
                  <c:v>19-Nov-23</c:v>
                </c:pt>
                <c:pt idx="10">
                  <c:v>20-Nov-23</c:v>
                </c:pt>
                <c:pt idx="11">
                  <c:v>21-Nov-23</c:v>
                </c:pt>
                <c:pt idx="12">
                  <c:v>22-Nov-23</c:v>
                </c:pt>
                <c:pt idx="13">
                  <c:v>23-Nov-23</c:v>
                </c:pt>
                <c:pt idx="14">
                  <c:v>24-Nov-23</c:v>
                </c:pt>
                <c:pt idx="15">
                  <c:v>25-Nov-23</c:v>
                </c:pt>
                <c:pt idx="16">
                  <c:v>26-Nov-23</c:v>
                </c:pt>
                <c:pt idx="17">
                  <c:v>27-Nov-23</c:v>
                </c:pt>
                <c:pt idx="18">
                  <c:v>28-Nov-23</c:v>
                </c:pt>
                <c:pt idx="19">
                  <c:v>29-Nov-23</c:v>
                </c:pt>
                <c:pt idx="20">
                  <c:v>30-Nov-23</c:v>
                </c:pt>
                <c:pt idx="21">
                  <c:v>01-Dec-23</c:v>
                </c:pt>
                <c:pt idx="22">
                  <c:v>02-Dec-23</c:v>
                </c:pt>
                <c:pt idx="23">
                  <c:v>03-Dec-23</c:v>
                </c:pt>
                <c:pt idx="24">
                  <c:v>04-Dec-23</c:v>
                </c:pt>
                <c:pt idx="25">
                  <c:v>05-Dec-23</c:v>
                </c:pt>
                <c:pt idx="26">
                  <c:v>06-Dec-23</c:v>
                </c:pt>
                <c:pt idx="27">
                  <c:v>07-Dec-23</c:v>
                </c:pt>
                <c:pt idx="28">
                  <c:v>08-Dec-23</c:v>
                </c:pt>
                <c:pt idx="29">
                  <c:v>09-Dec-23</c:v>
                </c:pt>
                <c:pt idx="30">
                  <c:v>10-Dec-23</c:v>
                </c:pt>
                <c:pt idx="31">
                  <c:v>11-Dec-23</c:v>
                </c:pt>
                <c:pt idx="32">
                  <c:v>12-Dec-23</c:v>
                </c:pt>
                <c:pt idx="33">
                  <c:v>13-Dec-23</c:v>
                </c:pt>
                <c:pt idx="34">
                  <c:v>14-Dec-23</c:v>
                </c:pt>
                <c:pt idx="35">
                  <c:v>15-Dec-23</c:v>
                </c:pt>
                <c:pt idx="36">
                  <c:v>16-Dec-23</c:v>
                </c:pt>
                <c:pt idx="37">
                  <c:v>17-Dec-23</c:v>
                </c:pt>
                <c:pt idx="38">
                  <c:v>18-Dec-23</c:v>
                </c:pt>
                <c:pt idx="39">
                  <c:v>19-Dec-23</c:v>
                </c:pt>
                <c:pt idx="40">
                  <c:v>20-Dec-23</c:v>
                </c:pt>
                <c:pt idx="41">
                  <c:v>21-Dec-23</c:v>
                </c:pt>
                <c:pt idx="42">
                  <c:v>22-Dec-23</c:v>
                </c:pt>
                <c:pt idx="43">
                  <c:v>23-Dec-23</c:v>
                </c:pt>
                <c:pt idx="44">
                  <c:v>24-Dec-23</c:v>
                </c:pt>
                <c:pt idx="45">
                  <c:v>25-Dec-23</c:v>
                </c:pt>
                <c:pt idx="46">
                  <c:v>26-Dec-23</c:v>
                </c:pt>
                <c:pt idx="47">
                  <c:v>27-Dec-23</c:v>
                </c:pt>
                <c:pt idx="48">
                  <c:v>28-Dec-23</c:v>
                </c:pt>
                <c:pt idx="49">
                  <c:v>29-Dec-23</c:v>
                </c:pt>
                <c:pt idx="50">
                  <c:v>30-Dec-23</c:v>
                </c:pt>
                <c:pt idx="51">
                  <c:v>31-Dec-23</c:v>
                </c:pt>
                <c:pt idx="52">
                  <c:v>01-Jan-24</c:v>
                </c:pt>
                <c:pt idx="53">
                  <c:v>02-Jan-24</c:v>
                </c:pt>
                <c:pt idx="54">
                  <c:v>03-Jan-24</c:v>
                </c:pt>
                <c:pt idx="55">
                  <c:v>04-Jan-24</c:v>
                </c:pt>
                <c:pt idx="56">
                  <c:v>05-Jan-24</c:v>
                </c:pt>
                <c:pt idx="57">
                  <c:v>06-Jan-24</c:v>
                </c:pt>
                <c:pt idx="58">
                  <c:v>07-Jan-24</c:v>
                </c:pt>
                <c:pt idx="59">
                  <c:v>08-Jan-24</c:v>
                </c:pt>
                <c:pt idx="60">
                  <c:v>09-Jan-24</c:v>
                </c:pt>
                <c:pt idx="61">
                  <c:v>10-Jan-24</c:v>
                </c:pt>
                <c:pt idx="62">
                  <c:v>11-Jan-24</c:v>
                </c:pt>
                <c:pt idx="63">
                  <c:v>12-Jan-24</c:v>
                </c:pt>
                <c:pt idx="64">
                  <c:v>13-Jan-24</c:v>
                </c:pt>
                <c:pt idx="65">
                  <c:v>14-Jan-24</c:v>
                </c:pt>
                <c:pt idx="66">
                  <c:v>15-Jan-24</c:v>
                </c:pt>
                <c:pt idx="67">
                  <c:v>16-Jan-24</c:v>
                </c:pt>
                <c:pt idx="68">
                  <c:v>17-Jan-24</c:v>
                </c:pt>
                <c:pt idx="69">
                  <c:v>18-Jan-24</c:v>
                </c:pt>
                <c:pt idx="70">
                  <c:v>19-Jan-24</c:v>
                </c:pt>
                <c:pt idx="71">
                  <c:v>20-Jan-24</c:v>
                </c:pt>
                <c:pt idx="72">
                  <c:v>21-Jan-24</c:v>
                </c:pt>
                <c:pt idx="73">
                  <c:v>22-Jan-24</c:v>
                </c:pt>
                <c:pt idx="74">
                  <c:v>23-Jan-24</c:v>
                </c:pt>
                <c:pt idx="75">
                  <c:v>24-Jan-24</c:v>
                </c:pt>
                <c:pt idx="76">
                  <c:v>25-Jan-24</c:v>
                </c:pt>
                <c:pt idx="77">
                  <c:v>26-Jan-24</c:v>
                </c:pt>
                <c:pt idx="78">
                  <c:v>27-Jan-24</c:v>
                </c:pt>
                <c:pt idx="79">
                  <c:v>28-Jan-24</c:v>
                </c:pt>
                <c:pt idx="80">
                  <c:v>29-Jan-24</c:v>
                </c:pt>
                <c:pt idx="81">
                  <c:v>30-Jan-24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</c:strCache>
            </c:strRef>
          </c:cat>
          <c:val>
            <c:numRef>
              <c:f>'ICU 2023-24'!$R$24:$CZ$24</c:f>
              <c:numCache>
                <c:formatCode>0</c:formatCode>
                <c:ptCount val="87"/>
                <c:pt idx="0">
                  <c:v>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11</c:v>
                </c:pt>
                <c:pt idx="53">
                  <c:v>11</c:v>
                </c:pt>
                <c:pt idx="54">
                  <c:v>11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3F-E442-B34F-913854FF2C69}"/>
            </c:ext>
          </c:extLst>
        </c:ser>
        <c:ser>
          <c:idx val="3"/>
          <c:order val="2"/>
          <c:tx>
            <c:strRef>
              <c:f>'ICU 2023-24'!$C$25</c:f>
              <c:strCache>
                <c:ptCount val="1"/>
                <c:pt idx="0">
                  <c:v>Management</c:v>
                </c:pt>
              </c:strCache>
            </c:strRef>
          </c:tx>
          <c:spPr>
            <a:ln w="50800" cap="rnd">
              <a:solidFill>
                <a:schemeClr val="accent4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'ICU 2023-24'!$R$4:$CZ$4</c:f>
              <c:strCache>
                <c:ptCount val="87"/>
                <c:pt idx="0">
                  <c:v>10-Nov-23</c:v>
                </c:pt>
                <c:pt idx="1">
                  <c:v>11-Nov-23</c:v>
                </c:pt>
                <c:pt idx="2">
                  <c:v>12-Nov-23</c:v>
                </c:pt>
                <c:pt idx="3">
                  <c:v>13-Nov-23</c:v>
                </c:pt>
                <c:pt idx="4">
                  <c:v>14-Nov-23</c:v>
                </c:pt>
                <c:pt idx="5">
                  <c:v>15-Nov-23</c:v>
                </c:pt>
                <c:pt idx="6">
                  <c:v>16-Nov-23</c:v>
                </c:pt>
                <c:pt idx="7">
                  <c:v>17-Nov-23</c:v>
                </c:pt>
                <c:pt idx="8">
                  <c:v>18-Nov-23</c:v>
                </c:pt>
                <c:pt idx="9">
                  <c:v>19-Nov-23</c:v>
                </c:pt>
                <c:pt idx="10">
                  <c:v>20-Nov-23</c:v>
                </c:pt>
                <c:pt idx="11">
                  <c:v>21-Nov-23</c:v>
                </c:pt>
                <c:pt idx="12">
                  <c:v>22-Nov-23</c:v>
                </c:pt>
                <c:pt idx="13">
                  <c:v>23-Nov-23</c:v>
                </c:pt>
                <c:pt idx="14">
                  <c:v>24-Nov-23</c:v>
                </c:pt>
                <c:pt idx="15">
                  <c:v>25-Nov-23</c:v>
                </c:pt>
                <c:pt idx="16">
                  <c:v>26-Nov-23</c:v>
                </c:pt>
                <c:pt idx="17">
                  <c:v>27-Nov-23</c:v>
                </c:pt>
                <c:pt idx="18">
                  <c:v>28-Nov-23</c:v>
                </c:pt>
                <c:pt idx="19">
                  <c:v>29-Nov-23</c:v>
                </c:pt>
                <c:pt idx="20">
                  <c:v>30-Nov-23</c:v>
                </c:pt>
                <c:pt idx="21">
                  <c:v>01-Dec-23</c:v>
                </c:pt>
                <c:pt idx="22">
                  <c:v>02-Dec-23</c:v>
                </c:pt>
                <c:pt idx="23">
                  <c:v>03-Dec-23</c:v>
                </c:pt>
                <c:pt idx="24">
                  <c:v>04-Dec-23</c:v>
                </c:pt>
                <c:pt idx="25">
                  <c:v>05-Dec-23</c:v>
                </c:pt>
                <c:pt idx="26">
                  <c:v>06-Dec-23</c:v>
                </c:pt>
                <c:pt idx="27">
                  <c:v>07-Dec-23</c:v>
                </c:pt>
                <c:pt idx="28">
                  <c:v>08-Dec-23</c:v>
                </c:pt>
                <c:pt idx="29">
                  <c:v>09-Dec-23</c:v>
                </c:pt>
                <c:pt idx="30">
                  <c:v>10-Dec-23</c:v>
                </c:pt>
                <c:pt idx="31">
                  <c:v>11-Dec-23</c:v>
                </c:pt>
                <c:pt idx="32">
                  <c:v>12-Dec-23</c:v>
                </c:pt>
                <c:pt idx="33">
                  <c:v>13-Dec-23</c:v>
                </c:pt>
                <c:pt idx="34">
                  <c:v>14-Dec-23</c:v>
                </c:pt>
                <c:pt idx="35">
                  <c:v>15-Dec-23</c:v>
                </c:pt>
                <c:pt idx="36">
                  <c:v>16-Dec-23</c:v>
                </c:pt>
                <c:pt idx="37">
                  <c:v>17-Dec-23</c:v>
                </c:pt>
                <c:pt idx="38">
                  <c:v>18-Dec-23</c:v>
                </c:pt>
                <c:pt idx="39">
                  <c:v>19-Dec-23</c:v>
                </c:pt>
                <c:pt idx="40">
                  <c:v>20-Dec-23</c:v>
                </c:pt>
                <c:pt idx="41">
                  <c:v>21-Dec-23</c:v>
                </c:pt>
                <c:pt idx="42">
                  <c:v>22-Dec-23</c:v>
                </c:pt>
                <c:pt idx="43">
                  <c:v>23-Dec-23</c:v>
                </c:pt>
                <c:pt idx="44">
                  <c:v>24-Dec-23</c:v>
                </c:pt>
                <c:pt idx="45">
                  <c:v>25-Dec-23</c:v>
                </c:pt>
                <c:pt idx="46">
                  <c:v>26-Dec-23</c:v>
                </c:pt>
                <c:pt idx="47">
                  <c:v>27-Dec-23</c:v>
                </c:pt>
                <c:pt idx="48">
                  <c:v>28-Dec-23</c:v>
                </c:pt>
                <c:pt idx="49">
                  <c:v>29-Dec-23</c:v>
                </c:pt>
                <c:pt idx="50">
                  <c:v>30-Dec-23</c:v>
                </c:pt>
                <c:pt idx="51">
                  <c:v>31-Dec-23</c:v>
                </c:pt>
                <c:pt idx="52">
                  <c:v>01-Jan-24</c:v>
                </c:pt>
                <c:pt idx="53">
                  <c:v>02-Jan-24</c:v>
                </c:pt>
                <c:pt idx="54">
                  <c:v>03-Jan-24</c:v>
                </c:pt>
                <c:pt idx="55">
                  <c:v>04-Jan-24</c:v>
                </c:pt>
                <c:pt idx="56">
                  <c:v>05-Jan-24</c:v>
                </c:pt>
                <c:pt idx="57">
                  <c:v>06-Jan-24</c:v>
                </c:pt>
                <c:pt idx="58">
                  <c:v>07-Jan-24</c:v>
                </c:pt>
                <c:pt idx="59">
                  <c:v>08-Jan-24</c:v>
                </c:pt>
                <c:pt idx="60">
                  <c:v>09-Jan-24</c:v>
                </c:pt>
                <c:pt idx="61">
                  <c:v>10-Jan-24</c:v>
                </c:pt>
                <c:pt idx="62">
                  <c:v>11-Jan-24</c:v>
                </c:pt>
                <c:pt idx="63">
                  <c:v>12-Jan-24</c:v>
                </c:pt>
                <c:pt idx="64">
                  <c:v>13-Jan-24</c:v>
                </c:pt>
                <c:pt idx="65">
                  <c:v>14-Jan-24</c:v>
                </c:pt>
                <c:pt idx="66">
                  <c:v>15-Jan-24</c:v>
                </c:pt>
                <c:pt idx="67">
                  <c:v>16-Jan-24</c:v>
                </c:pt>
                <c:pt idx="68">
                  <c:v>17-Jan-24</c:v>
                </c:pt>
                <c:pt idx="69">
                  <c:v>18-Jan-24</c:v>
                </c:pt>
                <c:pt idx="70">
                  <c:v>19-Jan-24</c:v>
                </c:pt>
                <c:pt idx="71">
                  <c:v>20-Jan-24</c:v>
                </c:pt>
                <c:pt idx="72">
                  <c:v>21-Jan-24</c:v>
                </c:pt>
                <c:pt idx="73">
                  <c:v>22-Jan-24</c:v>
                </c:pt>
                <c:pt idx="74">
                  <c:v>23-Jan-24</c:v>
                </c:pt>
                <c:pt idx="75">
                  <c:v>24-Jan-24</c:v>
                </c:pt>
                <c:pt idx="76">
                  <c:v>25-Jan-24</c:v>
                </c:pt>
                <c:pt idx="77">
                  <c:v>26-Jan-24</c:v>
                </c:pt>
                <c:pt idx="78">
                  <c:v>27-Jan-24</c:v>
                </c:pt>
                <c:pt idx="79">
                  <c:v>28-Jan-24</c:v>
                </c:pt>
                <c:pt idx="80">
                  <c:v>29-Jan-24</c:v>
                </c:pt>
                <c:pt idx="81">
                  <c:v>30-Jan-24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</c:strCache>
            </c:strRef>
          </c:cat>
          <c:val>
            <c:numRef>
              <c:f>'ICU 2023-24'!$R$25:$CZ$25</c:f>
              <c:numCache>
                <c:formatCode>0</c:formatCode>
                <c:ptCount val="8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3F-E442-B34F-913854FF2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0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2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21732742743301814"/>
          <c:h val="0.3496225866099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3</a:t>
            </a:r>
          </a:p>
        </c:rich>
      </c:tx>
      <c:layout>
        <c:manualLayout>
          <c:xMode val="edge"/>
          <c:yMode val="edge"/>
          <c:x val="0.1594851587785362"/>
          <c:y val="8.99280575539568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1"/>
          <c:order val="0"/>
          <c:tx>
            <c:v>TOTAL</c:v>
          </c:tx>
          <c:spPr>
            <a:ln w="50800" cap="rnd">
              <a:solidFill>
                <a:schemeClr val="accent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'M&amp;O 2024-25'!$R$29:$CZ$29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22</c:v>
                </c:pt>
                <c:pt idx="16">
                  <c:v>22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26</c:v>
                </c:pt>
                <c:pt idx="29">
                  <c:v>26</c:v>
                </c:pt>
                <c:pt idx="30">
                  <c:v>27</c:v>
                </c:pt>
                <c:pt idx="31">
                  <c:v>27</c:v>
                </c:pt>
                <c:pt idx="32">
                  <c:v>27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30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24</c:v>
                </c:pt>
                <c:pt idx="75">
                  <c:v>24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14</c:v>
                </c:pt>
                <c:pt idx="82">
                  <c:v>11</c:v>
                </c:pt>
                <c:pt idx="83">
                  <c:v>3</c:v>
                </c:pt>
                <c:pt idx="84">
                  <c:v>3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A-AE4A-A9D1-9E42DA49A7CD}"/>
            </c:ext>
          </c:extLst>
        </c:ser>
        <c:ser>
          <c:idx val="2"/>
          <c:order val="1"/>
          <c:tx>
            <c:v>ICECUBE UPGRADE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2024-25'!$R$36:$CZ$36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15</c:v>
                </c:pt>
                <c:pt idx="16">
                  <c:v>15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21</c:v>
                </c:pt>
                <c:pt idx="65">
                  <c:v>21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9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7A-AE4A-A9D1-9E42DA49A7CD}"/>
            </c:ext>
          </c:extLst>
        </c:ser>
        <c:ser>
          <c:idx val="5"/>
          <c:order val="2"/>
          <c:tx>
            <c:v>ICECUBE - M&amp;O</c:v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'M&amp;O 2024-25'!$R$17:$CZ$17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7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7A-AE4A-A9D1-9E42DA49A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60"/>
          <c:min val="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21732742743301814"/>
          <c:h val="0.3496225866099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3</a:t>
            </a:r>
          </a:p>
        </c:rich>
      </c:tx>
      <c:layout>
        <c:manualLayout>
          <c:xMode val="edge"/>
          <c:yMode val="edge"/>
          <c:x val="0.29931564306430375"/>
          <c:y val="7.207114735658042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8317599708746336"/>
          <c:h val="0.77080582114735663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2025-26'!$R$57:$CZ$57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17</c:v>
                </c:pt>
                <c:pt idx="9">
                  <c:v>17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36</c:v>
                </c:pt>
                <c:pt idx="22">
                  <c:v>36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46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46</c:v>
                </c:pt>
                <c:pt idx="41">
                  <c:v>46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46</c:v>
                </c:pt>
                <c:pt idx="57">
                  <c:v>46</c:v>
                </c:pt>
                <c:pt idx="58">
                  <c:v>46</c:v>
                </c:pt>
                <c:pt idx="59">
                  <c:v>46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46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46</c:v>
                </c:pt>
                <c:pt idx="69">
                  <c:v>44</c:v>
                </c:pt>
                <c:pt idx="70">
                  <c:v>44</c:v>
                </c:pt>
                <c:pt idx="71">
                  <c:v>34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7</c:v>
                </c:pt>
                <c:pt idx="81">
                  <c:v>7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F-E442-B34F-913854FF2C69}"/>
            </c:ext>
          </c:extLst>
        </c:ser>
        <c:ser>
          <c:idx val="5"/>
          <c:order val="1"/>
          <c:tx>
            <c:v>In-kind</c:v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2025-26'!$R$72:$CZ$72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3F-E442-B34F-913854FF2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5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422029634386915"/>
          <c:y val="8.3971175478065235E-2"/>
          <c:w val="0.11423528159535541"/>
          <c:h val="0.204747315472633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3</a:t>
            </a:r>
          </a:p>
        </c:rich>
      </c:tx>
      <c:layout>
        <c:manualLayout>
          <c:xMode val="edge"/>
          <c:yMode val="edge"/>
          <c:x val="0.24918923000643778"/>
          <c:y val="1.079136690647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2025-26'!$R$57:$CZ$57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17</c:v>
                </c:pt>
                <c:pt idx="9">
                  <c:v>17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36</c:v>
                </c:pt>
                <c:pt idx="22">
                  <c:v>36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46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46</c:v>
                </c:pt>
                <c:pt idx="41">
                  <c:v>46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46</c:v>
                </c:pt>
                <c:pt idx="57">
                  <c:v>46</c:v>
                </c:pt>
                <c:pt idx="58">
                  <c:v>46</c:v>
                </c:pt>
                <c:pt idx="59">
                  <c:v>46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46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46</c:v>
                </c:pt>
                <c:pt idx="69">
                  <c:v>44</c:v>
                </c:pt>
                <c:pt idx="70">
                  <c:v>44</c:v>
                </c:pt>
                <c:pt idx="71">
                  <c:v>34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7</c:v>
                </c:pt>
                <c:pt idx="81">
                  <c:v>7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F-E442-B34F-913854FF2C69}"/>
            </c:ext>
          </c:extLst>
        </c:ser>
        <c:ser>
          <c:idx val="4"/>
          <c:order val="1"/>
          <c:tx>
            <c:strRef>
              <c:f>'ICU 2025-26'!$D$62</c:f>
              <c:strCache>
                <c:ptCount val="1"/>
                <c:pt idx="0">
                  <c:v>SPAT Helper</c:v>
                </c:pt>
              </c:strCache>
            </c:strRef>
          </c:tx>
          <c:spPr>
            <a:ln w="50800" cap="rnd">
              <a:solidFill>
                <a:schemeClr val="accent5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2025-26'!$R$62:$CZ$62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3F-E442-B34F-913854FF2C69}"/>
            </c:ext>
          </c:extLst>
        </c:ser>
        <c:ser>
          <c:idx val="6"/>
          <c:order val="2"/>
          <c:tx>
            <c:strRef>
              <c:f>'ICU 2025-26'!$D$63</c:f>
              <c:strCache>
                <c:ptCount val="1"/>
                <c:pt idx="0">
                  <c:v>Installation</c:v>
                </c:pt>
              </c:strCache>
            </c:strRef>
          </c:tx>
          <c:spPr>
            <a:ln w="50800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val>
            <c:numRef>
              <c:f>'ICU 2025-26'!$R$63:$CZ$63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1D-A949-BA37-5B9F449FD711}"/>
            </c:ext>
          </c:extLst>
        </c:ser>
        <c:ser>
          <c:idx val="3"/>
          <c:order val="3"/>
          <c:tx>
            <c:strRef>
              <c:f>'ICU 2025-26'!$D$58</c:f>
              <c:strCache>
                <c:ptCount val="1"/>
                <c:pt idx="0">
                  <c:v>CPT (electronics)</c:v>
                </c:pt>
              </c:strCache>
            </c:strRef>
          </c:tx>
          <c:spPr>
            <a:ln w="50800" cap="rnd">
              <a:solidFill>
                <a:schemeClr val="accent4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2025-26'!$R$58:$CZ$58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3F-E442-B34F-913854FF2C69}"/>
            </c:ext>
          </c:extLst>
        </c:ser>
        <c:ser>
          <c:idx val="0"/>
          <c:order val="4"/>
          <c:tx>
            <c:strRef>
              <c:f>'ICU 2025-26'!$D$59</c:f>
              <c:strCache>
                <c:ptCount val="1"/>
                <c:pt idx="0">
                  <c:v>CPT (cables) / Installation</c:v>
                </c:pt>
              </c:strCache>
            </c:strRef>
          </c:tx>
          <c:spPr>
            <a:ln w="50800" cap="rnd">
              <a:solidFill>
                <a:schemeClr val="accent1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2025-26'!$R$59:$CZ$59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3F-E442-B34F-913854FF2C69}"/>
            </c:ext>
          </c:extLst>
        </c:ser>
        <c:ser>
          <c:idx val="1"/>
          <c:order val="5"/>
          <c:tx>
            <c:strRef>
              <c:f>'ICU 2025-26'!$D$61</c:f>
              <c:strCache>
                <c:ptCount val="1"/>
                <c:pt idx="0">
                  <c:v>SPAT SME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2025-26'!$R$61:$CZ$61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3F-E442-B34F-913854FF2C69}"/>
            </c:ext>
          </c:extLst>
        </c:ser>
        <c:ser>
          <c:idx val="5"/>
          <c:order val="6"/>
          <c:tx>
            <c:strRef>
              <c:f>'ICU 2025-26'!$D$60</c:f>
              <c:strCache>
                <c:ptCount val="1"/>
                <c:pt idx="0">
                  <c:v>ICECUBE Integration</c:v>
                </c:pt>
              </c:strCache>
            </c:strRef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val>
            <c:numRef>
              <c:f>'ICU 2025-26'!$R$60:$CZ$60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3F-E442-B34F-913854FF2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5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1782465893686366"/>
          <c:h val="0.379785588851753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3 IceCube Upgrade</a:t>
            </a:r>
            <a:r>
              <a:rPr lang="en-US" baseline="0"/>
              <a:t> Billets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v/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AEE-4ECB-90F3-4DB660F448DF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AEE-4ECB-90F3-4DB660F448DF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AEE-4ECB-90F3-4DB660F448DF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AEE-4ECB-90F3-4DB660F448DF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DAEE-4ECB-90F3-4DB660F448DF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611-431A-984F-F2E43803B63B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611-431A-984F-F2E43803B63B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3611-431A-984F-F2E43803B63B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70A7-47C5-9A97-66AF8B809BE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2025-26'!$D$58:$D$66</c:f>
              <c:strCache>
                <c:ptCount val="9"/>
                <c:pt idx="0">
                  <c:v>CPT (electronics)</c:v>
                </c:pt>
                <c:pt idx="1">
                  <c:v>CPT (cables) / Installation</c:v>
                </c:pt>
                <c:pt idx="2">
                  <c:v>ICECUBE Integration</c:v>
                </c:pt>
                <c:pt idx="3">
                  <c:v>SPAT SME</c:v>
                </c:pt>
                <c:pt idx="4">
                  <c:v>SPAT Helper</c:v>
                </c:pt>
                <c:pt idx="5">
                  <c:v>Installation</c:v>
                </c:pt>
                <c:pt idx="6">
                  <c:v>Drill</c:v>
                </c:pt>
                <c:pt idx="7">
                  <c:v>Mgmt&amp;Safety</c:v>
                </c:pt>
                <c:pt idx="8">
                  <c:v>Project Engineer</c:v>
                </c:pt>
              </c:strCache>
            </c:strRef>
          </c:cat>
          <c:val>
            <c:numRef>
              <c:f>'ICU 2025-26'!$F$58:$F$66</c:f>
              <c:numCache>
                <c:formatCode>0.0</c:formatCode>
                <c:ptCount val="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9</c:v>
                </c:pt>
                <c:pt idx="6">
                  <c:v>28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1385-7941-8E96-6034097B139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3 IceCube Upgrade</a:t>
            </a:r>
            <a:r>
              <a:rPr lang="en-US" baseline="0"/>
              <a:t> </a:t>
            </a:r>
            <a:r>
              <a:rPr lang="en-US"/>
              <a:t>On-</a:t>
            </a:r>
            <a:r>
              <a:rPr lang="en-US" baseline="0"/>
              <a:t>Ice Days</a:t>
            </a:r>
            <a:r>
              <a:rPr lang="en-US"/>
              <a:t> by Role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DEA-014D-B3B6-8E214E5CDC97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DEA-014D-B3B6-8E214E5CDC97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DEA-014D-B3B6-8E214E5CDC97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DEA-014D-B3B6-8E214E5CDC97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DEA-014D-B3B6-8E214E5CDC97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BEA-9C49-A5AC-F2194C353062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BEA-9C49-A5AC-F2194C353062}"/>
              </c:ext>
            </c:extLst>
          </c:dPt>
          <c:dPt>
            <c:idx val="7"/>
            <c:bubble3D val="0"/>
            <c:spPr>
              <a:gradFill>
                <a:gsLst>
                  <a:gs pos="100000">
                    <a:schemeClr val="accent2">
                      <a:lumMod val="60000"/>
                      <a:lumMod val="60000"/>
                      <a:lumOff val="40000"/>
                    </a:schemeClr>
                  </a:gs>
                  <a:gs pos="0">
                    <a:schemeClr val="accent2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BEA-9C49-A5AC-F2194C353062}"/>
              </c:ext>
            </c:extLst>
          </c:dPt>
          <c:dPt>
            <c:idx val="8"/>
            <c:bubble3D val="0"/>
            <c:spPr>
              <a:gradFill>
                <a:gsLst>
                  <a:gs pos="100000">
                    <a:schemeClr val="accent3">
                      <a:lumMod val="60000"/>
                      <a:lumMod val="60000"/>
                      <a:lumOff val="40000"/>
                    </a:schemeClr>
                  </a:gs>
                  <a:gs pos="0">
                    <a:schemeClr val="accent3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2B22-4F59-999A-45308B7001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2025-26'!$D$58:$D$66</c:f>
              <c:strCache>
                <c:ptCount val="9"/>
                <c:pt idx="0">
                  <c:v>CPT (electronics)</c:v>
                </c:pt>
                <c:pt idx="1">
                  <c:v>CPT (cables) / Installation</c:v>
                </c:pt>
                <c:pt idx="2">
                  <c:v>ICECUBE Integration</c:v>
                </c:pt>
                <c:pt idx="3">
                  <c:v>SPAT SME</c:v>
                </c:pt>
                <c:pt idx="4">
                  <c:v>SPAT Helper</c:v>
                </c:pt>
                <c:pt idx="5">
                  <c:v>Installation</c:v>
                </c:pt>
                <c:pt idx="6">
                  <c:v>Drill</c:v>
                </c:pt>
                <c:pt idx="7">
                  <c:v>Mgmt&amp;Safety</c:v>
                </c:pt>
                <c:pt idx="8">
                  <c:v>Project Engineer</c:v>
                </c:pt>
              </c:strCache>
            </c:strRef>
          </c:cat>
          <c:val>
            <c:numRef>
              <c:f>'ICU 2025-26'!$I$58:$I$66</c:f>
              <c:numCache>
                <c:formatCode>0</c:formatCode>
                <c:ptCount val="9"/>
                <c:pt idx="0">
                  <c:v>43</c:v>
                </c:pt>
                <c:pt idx="1">
                  <c:v>56</c:v>
                </c:pt>
                <c:pt idx="2">
                  <c:v>47</c:v>
                </c:pt>
                <c:pt idx="3">
                  <c:v>59</c:v>
                </c:pt>
                <c:pt idx="4">
                  <c:v>46</c:v>
                </c:pt>
                <c:pt idx="5">
                  <c:v>442</c:v>
                </c:pt>
                <c:pt idx="6">
                  <c:v>1888</c:v>
                </c:pt>
                <c:pt idx="7">
                  <c:v>200</c:v>
                </c:pt>
                <c:pt idx="8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EA-014D-B3B6-8E214E5CDC97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3</a:t>
            </a:r>
          </a:p>
        </c:rich>
      </c:tx>
      <c:layout>
        <c:manualLayout>
          <c:xMode val="edge"/>
          <c:yMode val="edge"/>
          <c:x val="0.1594851587785362"/>
          <c:y val="8.99280575539568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1"/>
          <c:order val="0"/>
          <c:tx>
            <c:v>TOTAL</c:v>
          </c:tx>
          <c:spPr>
            <a:ln w="50800" cap="rnd">
              <a:solidFill>
                <a:schemeClr val="accent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'M&amp;O 2025-26'!$R$27:$CZ$27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14</c:v>
                </c:pt>
                <c:pt idx="6">
                  <c:v>14</c:v>
                </c:pt>
                <c:pt idx="7">
                  <c:v>14</c:v>
                </c:pt>
                <c:pt idx="8">
                  <c:v>22</c:v>
                </c:pt>
                <c:pt idx="9">
                  <c:v>22</c:v>
                </c:pt>
                <c:pt idx="10">
                  <c:v>23</c:v>
                </c:pt>
                <c:pt idx="11">
                  <c:v>23</c:v>
                </c:pt>
                <c:pt idx="12">
                  <c:v>23</c:v>
                </c:pt>
                <c:pt idx="13">
                  <c:v>23</c:v>
                </c:pt>
                <c:pt idx="14">
                  <c:v>23</c:v>
                </c:pt>
                <c:pt idx="15">
                  <c:v>39</c:v>
                </c:pt>
                <c:pt idx="16">
                  <c:v>39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43</c:v>
                </c:pt>
                <c:pt idx="22">
                  <c:v>43</c:v>
                </c:pt>
                <c:pt idx="23">
                  <c:v>44</c:v>
                </c:pt>
                <c:pt idx="24">
                  <c:v>44</c:v>
                </c:pt>
                <c:pt idx="25">
                  <c:v>44</c:v>
                </c:pt>
                <c:pt idx="26">
                  <c:v>44</c:v>
                </c:pt>
                <c:pt idx="27">
                  <c:v>44</c:v>
                </c:pt>
                <c:pt idx="28">
                  <c:v>52</c:v>
                </c:pt>
                <c:pt idx="29">
                  <c:v>52</c:v>
                </c:pt>
                <c:pt idx="30">
                  <c:v>52</c:v>
                </c:pt>
                <c:pt idx="31">
                  <c:v>52</c:v>
                </c:pt>
                <c:pt idx="32">
                  <c:v>52</c:v>
                </c:pt>
                <c:pt idx="33">
                  <c:v>52</c:v>
                </c:pt>
                <c:pt idx="34">
                  <c:v>52</c:v>
                </c:pt>
                <c:pt idx="35">
                  <c:v>53</c:v>
                </c:pt>
                <c:pt idx="36">
                  <c:v>53</c:v>
                </c:pt>
                <c:pt idx="37">
                  <c:v>53</c:v>
                </c:pt>
                <c:pt idx="38">
                  <c:v>53</c:v>
                </c:pt>
                <c:pt idx="39">
                  <c:v>53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53</c:v>
                </c:pt>
                <c:pt idx="45">
                  <c:v>53</c:v>
                </c:pt>
                <c:pt idx="46">
                  <c:v>53</c:v>
                </c:pt>
                <c:pt idx="47">
                  <c:v>53</c:v>
                </c:pt>
                <c:pt idx="48">
                  <c:v>53</c:v>
                </c:pt>
                <c:pt idx="49">
                  <c:v>53</c:v>
                </c:pt>
                <c:pt idx="50">
                  <c:v>53</c:v>
                </c:pt>
                <c:pt idx="51">
                  <c:v>53</c:v>
                </c:pt>
                <c:pt idx="52">
                  <c:v>53</c:v>
                </c:pt>
                <c:pt idx="53">
                  <c:v>53</c:v>
                </c:pt>
                <c:pt idx="54">
                  <c:v>53</c:v>
                </c:pt>
                <c:pt idx="55">
                  <c:v>53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53</c:v>
                </c:pt>
                <c:pt idx="61">
                  <c:v>53</c:v>
                </c:pt>
                <c:pt idx="62">
                  <c:v>53</c:v>
                </c:pt>
                <c:pt idx="63">
                  <c:v>53</c:v>
                </c:pt>
                <c:pt idx="64">
                  <c:v>53</c:v>
                </c:pt>
                <c:pt idx="65">
                  <c:v>53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49</c:v>
                </c:pt>
                <c:pt idx="70">
                  <c:v>49</c:v>
                </c:pt>
                <c:pt idx="71">
                  <c:v>37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14</c:v>
                </c:pt>
                <c:pt idx="78">
                  <c:v>14</c:v>
                </c:pt>
                <c:pt idx="79">
                  <c:v>14</c:v>
                </c:pt>
                <c:pt idx="80">
                  <c:v>9</c:v>
                </c:pt>
                <c:pt idx="81">
                  <c:v>9</c:v>
                </c:pt>
                <c:pt idx="82">
                  <c:v>8</c:v>
                </c:pt>
                <c:pt idx="83">
                  <c:v>8</c:v>
                </c:pt>
                <c:pt idx="84">
                  <c:v>8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3F-E442-B34F-913854FF2C69}"/>
            </c:ext>
          </c:extLst>
        </c:ser>
        <c:ser>
          <c:idx val="2"/>
          <c:order val="1"/>
          <c:tx>
            <c:v>ICECUBE UPGRADE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'ICU 2025-26'!$R$57:$CZ$57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17</c:v>
                </c:pt>
                <c:pt idx="9">
                  <c:v>17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34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34</c:v>
                </c:pt>
                <c:pt idx="21">
                  <c:v>36</c:v>
                </c:pt>
                <c:pt idx="22">
                  <c:v>36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45</c:v>
                </c:pt>
                <c:pt idx="33">
                  <c:v>45</c:v>
                </c:pt>
                <c:pt idx="34">
                  <c:v>45</c:v>
                </c:pt>
                <c:pt idx="35">
                  <c:v>46</c:v>
                </c:pt>
                <c:pt idx="36">
                  <c:v>46</c:v>
                </c:pt>
                <c:pt idx="37">
                  <c:v>46</c:v>
                </c:pt>
                <c:pt idx="38">
                  <c:v>46</c:v>
                </c:pt>
                <c:pt idx="39">
                  <c:v>46</c:v>
                </c:pt>
                <c:pt idx="40">
                  <c:v>46</c:v>
                </c:pt>
                <c:pt idx="41">
                  <c:v>46</c:v>
                </c:pt>
                <c:pt idx="42">
                  <c:v>46</c:v>
                </c:pt>
                <c:pt idx="43">
                  <c:v>46</c:v>
                </c:pt>
                <c:pt idx="44">
                  <c:v>46</c:v>
                </c:pt>
                <c:pt idx="45">
                  <c:v>46</c:v>
                </c:pt>
                <c:pt idx="46">
                  <c:v>46</c:v>
                </c:pt>
                <c:pt idx="47">
                  <c:v>46</c:v>
                </c:pt>
                <c:pt idx="48">
                  <c:v>46</c:v>
                </c:pt>
                <c:pt idx="49">
                  <c:v>46</c:v>
                </c:pt>
                <c:pt idx="50">
                  <c:v>46</c:v>
                </c:pt>
                <c:pt idx="51">
                  <c:v>46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46</c:v>
                </c:pt>
                <c:pt idx="57">
                  <c:v>46</c:v>
                </c:pt>
                <c:pt idx="58">
                  <c:v>46</c:v>
                </c:pt>
                <c:pt idx="59">
                  <c:v>46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46</c:v>
                </c:pt>
                <c:pt idx="64">
                  <c:v>46</c:v>
                </c:pt>
                <c:pt idx="65">
                  <c:v>46</c:v>
                </c:pt>
                <c:pt idx="66">
                  <c:v>46</c:v>
                </c:pt>
                <c:pt idx="67">
                  <c:v>46</c:v>
                </c:pt>
                <c:pt idx="68">
                  <c:v>46</c:v>
                </c:pt>
                <c:pt idx="69">
                  <c:v>44</c:v>
                </c:pt>
                <c:pt idx="70">
                  <c:v>44</c:v>
                </c:pt>
                <c:pt idx="71">
                  <c:v>34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27</c:v>
                </c:pt>
                <c:pt idx="76">
                  <c:v>27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7</c:v>
                </c:pt>
                <c:pt idx="81">
                  <c:v>7</c:v>
                </c:pt>
                <c:pt idx="82">
                  <c:v>6</c:v>
                </c:pt>
                <c:pt idx="83">
                  <c:v>6</c:v>
                </c:pt>
                <c:pt idx="84">
                  <c:v>6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F-E442-B34F-913854FF2C69}"/>
            </c:ext>
          </c:extLst>
        </c:ser>
        <c:ser>
          <c:idx val="5"/>
          <c:order val="2"/>
          <c:tx>
            <c:v>ICECUBE - M&amp;O</c:v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2025-26'!$R$4:$CZ$4</c:f>
              <c:numCache>
                <c:formatCode>dd\-mmm\-yy</c:formatCode>
                <c:ptCount val="87"/>
                <c:pt idx="0">
                  <c:v>45971</c:v>
                </c:pt>
                <c:pt idx="1">
                  <c:v>45972</c:v>
                </c:pt>
                <c:pt idx="2">
                  <c:v>45973</c:v>
                </c:pt>
                <c:pt idx="3">
                  <c:v>45974</c:v>
                </c:pt>
                <c:pt idx="4">
                  <c:v>45975</c:v>
                </c:pt>
                <c:pt idx="5">
                  <c:v>45976</c:v>
                </c:pt>
                <c:pt idx="6">
                  <c:v>45977</c:v>
                </c:pt>
                <c:pt idx="7">
                  <c:v>45978</c:v>
                </c:pt>
                <c:pt idx="8">
                  <c:v>45979</c:v>
                </c:pt>
                <c:pt idx="9">
                  <c:v>45980</c:v>
                </c:pt>
                <c:pt idx="10">
                  <c:v>45981</c:v>
                </c:pt>
                <c:pt idx="11">
                  <c:v>45982</c:v>
                </c:pt>
                <c:pt idx="12">
                  <c:v>45983</c:v>
                </c:pt>
                <c:pt idx="13">
                  <c:v>45984</c:v>
                </c:pt>
                <c:pt idx="14">
                  <c:v>45985</c:v>
                </c:pt>
                <c:pt idx="15">
                  <c:v>45986</c:v>
                </c:pt>
                <c:pt idx="16">
                  <c:v>45987</c:v>
                </c:pt>
                <c:pt idx="17">
                  <c:v>45988</c:v>
                </c:pt>
                <c:pt idx="18">
                  <c:v>45989</c:v>
                </c:pt>
                <c:pt idx="19">
                  <c:v>45990</c:v>
                </c:pt>
                <c:pt idx="20">
                  <c:v>45991</c:v>
                </c:pt>
                <c:pt idx="21">
                  <c:v>45992</c:v>
                </c:pt>
                <c:pt idx="22">
                  <c:v>45993</c:v>
                </c:pt>
                <c:pt idx="23">
                  <c:v>45994</c:v>
                </c:pt>
                <c:pt idx="24">
                  <c:v>45995</c:v>
                </c:pt>
                <c:pt idx="25">
                  <c:v>45996</c:v>
                </c:pt>
                <c:pt idx="26">
                  <c:v>45997</c:v>
                </c:pt>
                <c:pt idx="27">
                  <c:v>45998</c:v>
                </c:pt>
                <c:pt idx="28">
                  <c:v>45999</c:v>
                </c:pt>
                <c:pt idx="29">
                  <c:v>46000</c:v>
                </c:pt>
                <c:pt idx="30">
                  <c:v>46001</c:v>
                </c:pt>
                <c:pt idx="31">
                  <c:v>46002</c:v>
                </c:pt>
                <c:pt idx="32">
                  <c:v>46003</c:v>
                </c:pt>
                <c:pt idx="33">
                  <c:v>46004</c:v>
                </c:pt>
                <c:pt idx="34">
                  <c:v>46005</c:v>
                </c:pt>
                <c:pt idx="35">
                  <c:v>46006</c:v>
                </c:pt>
                <c:pt idx="36">
                  <c:v>46007</c:v>
                </c:pt>
                <c:pt idx="37">
                  <c:v>46008</c:v>
                </c:pt>
                <c:pt idx="38">
                  <c:v>46009</c:v>
                </c:pt>
                <c:pt idx="39">
                  <c:v>46010</c:v>
                </c:pt>
                <c:pt idx="40">
                  <c:v>46011</c:v>
                </c:pt>
                <c:pt idx="41">
                  <c:v>46012</c:v>
                </c:pt>
                <c:pt idx="42">
                  <c:v>46013</c:v>
                </c:pt>
                <c:pt idx="43">
                  <c:v>46014</c:v>
                </c:pt>
                <c:pt idx="44">
                  <c:v>46015</c:v>
                </c:pt>
                <c:pt idx="45">
                  <c:v>46016</c:v>
                </c:pt>
                <c:pt idx="46">
                  <c:v>46017</c:v>
                </c:pt>
                <c:pt idx="47">
                  <c:v>46018</c:v>
                </c:pt>
                <c:pt idx="48">
                  <c:v>46019</c:v>
                </c:pt>
                <c:pt idx="49">
                  <c:v>46020</c:v>
                </c:pt>
                <c:pt idx="50">
                  <c:v>46021</c:v>
                </c:pt>
                <c:pt idx="51">
                  <c:v>46022</c:v>
                </c:pt>
                <c:pt idx="52">
                  <c:v>46023</c:v>
                </c:pt>
                <c:pt idx="53">
                  <c:v>46024</c:v>
                </c:pt>
                <c:pt idx="54">
                  <c:v>46025</c:v>
                </c:pt>
                <c:pt idx="55">
                  <c:v>46026</c:v>
                </c:pt>
                <c:pt idx="56">
                  <c:v>46027</c:v>
                </c:pt>
                <c:pt idx="57">
                  <c:v>46028</c:v>
                </c:pt>
                <c:pt idx="58">
                  <c:v>46029</c:v>
                </c:pt>
                <c:pt idx="59">
                  <c:v>46030</c:v>
                </c:pt>
                <c:pt idx="60">
                  <c:v>46031</c:v>
                </c:pt>
                <c:pt idx="61">
                  <c:v>46032</c:v>
                </c:pt>
                <c:pt idx="62">
                  <c:v>46033</c:v>
                </c:pt>
                <c:pt idx="63">
                  <c:v>46034</c:v>
                </c:pt>
                <c:pt idx="64">
                  <c:v>46035</c:v>
                </c:pt>
                <c:pt idx="65">
                  <c:v>46036</c:v>
                </c:pt>
                <c:pt idx="66">
                  <c:v>46037</c:v>
                </c:pt>
                <c:pt idx="67">
                  <c:v>46038</c:v>
                </c:pt>
                <c:pt idx="68">
                  <c:v>46039</c:v>
                </c:pt>
                <c:pt idx="69">
                  <c:v>46040</c:v>
                </c:pt>
                <c:pt idx="70">
                  <c:v>46041</c:v>
                </c:pt>
                <c:pt idx="71">
                  <c:v>46042</c:v>
                </c:pt>
                <c:pt idx="72">
                  <c:v>46043</c:v>
                </c:pt>
                <c:pt idx="73">
                  <c:v>46044</c:v>
                </c:pt>
                <c:pt idx="74">
                  <c:v>46045</c:v>
                </c:pt>
                <c:pt idx="75">
                  <c:v>46046</c:v>
                </c:pt>
                <c:pt idx="76">
                  <c:v>46047</c:v>
                </c:pt>
                <c:pt idx="77">
                  <c:v>46048</c:v>
                </c:pt>
                <c:pt idx="78">
                  <c:v>46049</c:v>
                </c:pt>
                <c:pt idx="79">
                  <c:v>46050</c:v>
                </c:pt>
                <c:pt idx="80">
                  <c:v>46051</c:v>
                </c:pt>
                <c:pt idx="81">
                  <c:v>46052</c:v>
                </c:pt>
                <c:pt idx="82">
                  <c:v>46053</c:v>
                </c:pt>
                <c:pt idx="83">
                  <c:v>46054</c:v>
                </c:pt>
                <c:pt idx="84">
                  <c:v>46055</c:v>
                </c:pt>
                <c:pt idx="85">
                  <c:v>46056</c:v>
                </c:pt>
                <c:pt idx="86">
                  <c:v>46057</c:v>
                </c:pt>
              </c:numCache>
            </c:numRef>
          </c:cat>
          <c:val>
            <c:numRef>
              <c:f>'M&amp;O 2025-26'!$R$15:$CZ$15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7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7</c:v>
                </c:pt>
                <c:pt idx="38">
                  <c:v>7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7</c:v>
                </c:pt>
                <c:pt idx="43">
                  <c:v>7</c:v>
                </c:pt>
                <c:pt idx="44">
                  <c:v>7</c:v>
                </c:pt>
                <c:pt idx="45">
                  <c:v>7</c:v>
                </c:pt>
                <c:pt idx="46">
                  <c:v>7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7</c:v>
                </c:pt>
                <c:pt idx="57">
                  <c:v>7</c:v>
                </c:pt>
                <c:pt idx="58">
                  <c:v>7</c:v>
                </c:pt>
                <c:pt idx="59">
                  <c:v>7</c:v>
                </c:pt>
                <c:pt idx="60">
                  <c:v>7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3F-E442-B34F-913854FF2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60"/>
          <c:min val="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21732742743301814"/>
          <c:h val="0.3496225866099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1 IceCube Upgrade Personnel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A61-4246-A758-AEF4927E434C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A61-4246-A758-AEF4927E43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2023-24'!$C$24:$C$25</c:f>
              <c:strCache>
                <c:ptCount val="2"/>
                <c:pt idx="0">
                  <c:v>Implementation</c:v>
                </c:pt>
                <c:pt idx="1">
                  <c:v>Management</c:v>
                </c:pt>
              </c:strCache>
            </c:strRef>
          </c:cat>
          <c:val>
            <c:numRef>
              <c:f>'ICU 2023-24'!$E$24:$E$25</c:f>
              <c:numCache>
                <c:formatCode>General</c:formatCode>
                <c:ptCount val="2"/>
                <c:pt idx="0">
                  <c:v>13</c:v>
                </c:pt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1-4246-A758-AEF4927E434C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1 IceCube Upgrade</a:t>
            </a:r>
            <a:r>
              <a:rPr lang="en-US" baseline="0"/>
              <a:t> </a:t>
            </a:r>
            <a:r>
              <a:rPr lang="en-US"/>
              <a:t>On-</a:t>
            </a:r>
            <a:r>
              <a:rPr lang="en-US" baseline="0"/>
              <a:t>Ice Days</a:t>
            </a:r>
            <a:r>
              <a:rPr lang="en-US"/>
              <a:t> by Role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329-544C-B9C8-A69519F83FBE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329-544C-B9C8-A69519F83F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2023-24'!$C$24:$C$25</c:f>
              <c:strCache>
                <c:ptCount val="2"/>
                <c:pt idx="0">
                  <c:v>Implementation</c:v>
                </c:pt>
                <c:pt idx="1">
                  <c:v>Management</c:v>
                </c:pt>
              </c:strCache>
            </c:strRef>
          </c:cat>
          <c:val>
            <c:numRef>
              <c:f>'ICU 2023-24'!$I$24:$I$25</c:f>
              <c:numCache>
                <c:formatCode>0</c:formatCode>
                <c:ptCount val="2"/>
                <c:pt idx="0">
                  <c:v>792</c:v>
                </c:pt>
                <c:pt idx="1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29-544C-B9C8-A69519F83FBE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1</a:t>
            </a:r>
          </a:p>
        </c:rich>
      </c:tx>
      <c:layout>
        <c:manualLayout>
          <c:xMode val="edge"/>
          <c:yMode val="edge"/>
          <c:x val="0.1594851587785362"/>
          <c:y val="8.99280575539568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1"/>
          <c:order val="0"/>
          <c:tx>
            <c:v>TOTAL</c:v>
          </c:tx>
          <c:spPr>
            <a:ln w="50800" cap="rnd">
              <a:solidFill>
                <a:schemeClr val="accent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'M&amp;O 2024-25'!$R$29:$CZ$29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19</c:v>
                </c:pt>
                <c:pt idx="13">
                  <c:v>19</c:v>
                </c:pt>
                <c:pt idx="14">
                  <c:v>19</c:v>
                </c:pt>
                <c:pt idx="15">
                  <c:v>22</c:v>
                </c:pt>
                <c:pt idx="16">
                  <c:v>22</c:v>
                </c:pt>
                <c:pt idx="17">
                  <c:v>23</c:v>
                </c:pt>
                <c:pt idx="18">
                  <c:v>23</c:v>
                </c:pt>
                <c:pt idx="19">
                  <c:v>23</c:v>
                </c:pt>
                <c:pt idx="20">
                  <c:v>24</c:v>
                </c:pt>
                <c:pt idx="21">
                  <c:v>24</c:v>
                </c:pt>
                <c:pt idx="22">
                  <c:v>24</c:v>
                </c:pt>
                <c:pt idx="23">
                  <c:v>24</c:v>
                </c:pt>
                <c:pt idx="24">
                  <c:v>24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26</c:v>
                </c:pt>
                <c:pt idx="29">
                  <c:v>26</c:v>
                </c:pt>
                <c:pt idx="30">
                  <c:v>27</c:v>
                </c:pt>
                <c:pt idx="31">
                  <c:v>27</c:v>
                </c:pt>
                <c:pt idx="32">
                  <c:v>27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29</c:v>
                </c:pt>
                <c:pt idx="48">
                  <c:v>29</c:v>
                </c:pt>
                <c:pt idx="49">
                  <c:v>29</c:v>
                </c:pt>
                <c:pt idx="50">
                  <c:v>29</c:v>
                </c:pt>
                <c:pt idx="51">
                  <c:v>29</c:v>
                </c:pt>
                <c:pt idx="52">
                  <c:v>29</c:v>
                </c:pt>
                <c:pt idx="53">
                  <c:v>29</c:v>
                </c:pt>
                <c:pt idx="54">
                  <c:v>29</c:v>
                </c:pt>
                <c:pt idx="55">
                  <c:v>29</c:v>
                </c:pt>
                <c:pt idx="56">
                  <c:v>30</c:v>
                </c:pt>
                <c:pt idx="57">
                  <c:v>30</c:v>
                </c:pt>
                <c:pt idx="58">
                  <c:v>29</c:v>
                </c:pt>
                <c:pt idx="59">
                  <c:v>29</c:v>
                </c:pt>
                <c:pt idx="60">
                  <c:v>29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26</c:v>
                </c:pt>
                <c:pt idx="67">
                  <c:v>26</c:v>
                </c:pt>
                <c:pt idx="68">
                  <c:v>26</c:v>
                </c:pt>
                <c:pt idx="69">
                  <c:v>26</c:v>
                </c:pt>
                <c:pt idx="70">
                  <c:v>26</c:v>
                </c:pt>
                <c:pt idx="71">
                  <c:v>24</c:v>
                </c:pt>
                <c:pt idx="72">
                  <c:v>24</c:v>
                </c:pt>
                <c:pt idx="73">
                  <c:v>24</c:v>
                </c:pt>
                <c:pt idx="74">
                  <c:v>24</c:v>
                </c:pt>
                <c:pt idx="75">
                  <c:v>24</c:v>
                </c:pt>
                <c:pt idx="76">
                  <c:v>16</c:v>
                </c:pt>
                <c:pt idx="77">
                  <c:v>16</c:v>
                </c:pt>
                <c:pt idx="78">
                  <c:v>16</c:v>
                </c:pt>
                <c:pt idx="79">
                  <c:v>16</c:v>
                </c:pt>
                <c:pt idx="80">
                  <c:v>16</c:v>
                </c:pt>
                <c:pt idx="81">
                  <c:v>14</c:v>
                </c:pt>
                <c:pt idx="82">
                  <c:v>11</c:v>
                </c:pt>
                <c:pt idx="83">
                  <c:v>3</c:v>
                </c:pt>
                <c:pt idx="84">
                  <c:v>3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5F-BC44-AFA9-A81309AE5CA4}"/>
            </c:ext>
          </c:extLst>
        </c:ser>
        <c:ser>
          <c:idx val="2"/>
          <c:order val="1"/>
          <c:tx>
            <c:v>ICECUBE UPGRADE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2024-25'!$R$36:$CZ$36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15</c:v>
                </c:pt>
                <c:pt idx="16">
                  <c:v>15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21</c:v>
                </c:pt>
                <c:pt idx="65">
                  <c:v>21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9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5F-BC44-AFA9-A81309AE5CA4}"/>
            </c:ext>
          </c:extLst>
        </c:ser>
        <c:ser>
          <c:idx val="5"/>
          <c:order val="2"/>
          <c:tx>
            <c:v>ICECUBE - M&amp;O</c:v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'M&amp;O 2024-25'!$R$17:$CZ$17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7</c:v>
                </c:pt>
                <c:pt idx="12">
                  <c:v>7</c:v>
                </c:pt>
                <c:pt idx="13">
                  <c:v>7</c:v>
                </c:pt>
                <c:pt idx="14">
                  <c:v>7</c:v>
                </c:pt>
                <c:pt idx="15">
                  <c:v>7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  <c:pt idx="31">
                  <c:v>8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7</c:v>
                </c:pt>
                <c:pt idx="36">
                  <c:v>8</c:v>
                </c:pt>
                <c:pt idx="37">
                  <c:v>8</c:v>
                </c:pt>
                <c:pt idx="38">
                  <c:v>8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7</c:v>
                </c:pt>
                <c:pt idx="48">
                  <c:v>7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7</c:v>
                </c:pt>
                <c:pt idx="53">
                  <c:v>7</c:v>
                </c:pt>
                <c:pt idx="54">
                  <c:v>7</c:v>
                </c:pt>
                <c:pt idx="55">
                  <c:v>7</c:v>
                </c:pt>
                <c:pt idx="56">
                  <c:v>8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0">
                  <c:v>8</c:v>
                </c:pt>
                <c:pt idx="61">
                  <c:v>7</c:v>
                </c:pt>
                <c:pt idx="62">
                  <c:v>7</c:v>
                </c:pt>
                <c:pt idx="63">
                  <c:v>7</c:v>
                </c:pt>
                <c:pt idx="64">
                  <c:v>7</c:v>
                </c:pt>
                <c:pt idx="65">
                  <c:v>7</c:v>
                </c:pt>
                <c:pt idx="66">
                  <c:v>6</c:v>
                </c:pt>
                <c:pt idx="67">
                  <c:v>6</c:v>
                </c:pt>
                <c:pt idx="68">
                  <c:v>6</c:v>
                </c:pt>
                <c:pt idx="69">
                  <c:v>6</c:v>
                </c:pt>
                <c:pt idx="70">
                  <c:v>6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5F-BC44-AFA9-A81309AE5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60"/>
          <c:min val="0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Title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5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21732742743301814"/>
          <c:h val="0.3496225866099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1</a:t>
            </a:r>
          </a:p>
        </c:rich>
      </c:tx>
      <c:layout>
        <c:manualLayout>
          <c:xMode val="edge"/>
          <c:yMode val="edge"/>
          <c:x val="0.29931564306430375"/>
          <c:y val="7.207114735658042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8317599708746336"/>
          <c:h val="0.77080582114735663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strRef>
              <c:f>'ICU 2023-24'!$R$4:$CZ$4</c:f>
              <c:strCache>
                <c:ptCount val="87"/>
                <c:pt idx="0">
                  <c:v>10-Nov-23</c:v>
                </c:pt>
                <c:pt idx="1">
                  <c:v>11-Nov-23</c:v>
                </c:pt>
                <c:pt idx="2">
                  <c:v>12-Nov-23</c:v>
                </c:pt>
                <c:pt idx="3">
                  <c:v>13-Nov-23</c:v>
                </c:pt>
                <c:pt idx="4">
                  <c:v>14-Nov-23</c:v>
                </c:pt>
                <c:pt idx="5">
                  <c:v>15-Nov-23</c:v>
                </c:pt>
                <c:pt idx="6">
                  <c:v>16-Nov-23</c:v>
                </c:pt>
                <c:pt idx="7">
                  <c:v>17-Nov-23</c:v>
                </c:pt>
                <c:pt idx="8">
                  <c:v>18-Nov-23</c:v>
                </c:pt>
                <c:pt idx="9">
                  <c:v>19-Nov-23</c:v>
                </c:pt>
                <c:pt idx="10">
                  <c:v>20-Nov-23</c:v>
                </c:pt>
                <c:pt idx="11">
                  <c:v>21-Nov-23</c:v>
                </c:pt>
                <c:pt idx="12">
                  <c:v>22-Nov-23</c:v>
                </c:pt>
                <c:pt idx="13">
                  <c:v>23-Nov-23</c:v>
                </c:pt>
                <c:pt idx="14">
                  <c:v>24-Nov-23</c:v>
                </c:pt>
                <c:pt idx="15">
                  <c:v>25-Nov-23</c:v>
                </c:pt>
                <c:pt idx="16">
                  <c:v>26-Nov-23</c:v>
                </c:pt>
                <c:pt idx="17">
                  <c:v>27-Nov-23</c:v>
                </c:pt>
                <c:pt idx="18">
                  <c:v>28-Nov-23</c:v>
                </c:pt>
                <c:pt idx="19">
                  <c:v>29-Nov-23</c:v>
                </c:pt>
                <c:pt idx="20">
                  <c:v>30-Nov-23</c:v>
                </c:pt>
                <c:pt idx="21">
                  <c:v>01-Dec-23</c:v>
                </c:pt>
                <c:pt idx="22">
                  <c:v>02-Dec-23</c:v>
                </c:pt>
                <c:pt idx="23">
                  <c:v>03-Dec-23</c:v>
                </c:pt>
                <c:pt idx="24">
                  <c:v>04-Dec-23</c:v>
                </c:pt>
                <c:pt idx="25">
                  <c:v>05-Dec-23</c:v>
                </c:pt>
                <c:pt idx="26">
                  <c:v>06-Dec-23</c:v>
                </c:pt>
                <c:pt idx="27">
                  <c:v>07-Dec-23</c:v>
                </c:pt>
                <c:pt idx="28">
                  <c:v>08-Dec-23</c:v>
                </c:pt>
                <c:pt idx="29">
                  <c:v>09-Dec-23</c:v>
                </c:pt>
                <c:pt idx="30">
                  <c:v>10-Dec-23</c:v>
                </c:pt>
                <c:pt idx="31">
                  <c:v>11-Dec-23</c:v>
                </c:pt>
                <c:pt idx="32">
                  <c:v>12-Dec-23</c:v>
                </c:pt>
                <c:pt idx="33">
                  <c:v>13-Dec-23</c:v>
                </c:pt>
                <c:pt idx="34">
                  <c:v>14-Dec-23</c:v>
                </c:pt>
                <c:pt idx="35">
                  <c:v>15-Dec-23</c:v>
                </c:pt>
                <c:pt idx="36">
                  <c:v>16-Dec-23</c:v>
                </c:pt>
                <c:pt idx="37">
                  <c:v>17-Dec-23</c:v>
                </c:pt>
                <c:pt idx="38">
                  <c:v>18-Dec-23</c:v>
                </c:pt>
                <c:pt idx="39">
                  <c:v>19-Dec-23</c:v>
                </c:pt>
                <c:pt idx="40">
                  <c:v>20-Dec-23</c:v>
                </c:pt>
                <c:pt idx="41">
                  <c:v>21-Dec-23</c:v>
                </c:pt>
                <c:pt idx="42">
                  <c:v>22-Dec-23</c:v>
                </c:pt>
                <c:pt idx="43">
                  <c:v>23-Dec-23</c:v>
                </c:pt>
                <c:pt idx="44">
                  <c:v>24-Dec-23</c:v>
                </c:pt>
                <c:pt idx="45">
                  <c:v>25-Dec-23</c:v>
                </c:pt>
                <c:pt idx="46">
                  <c:v>26-Dec-23</c:v>
                </c:pt>
                <c:pt idx="47">
                  <c:v>27-Dec-23</c:v>
                </c:pt>
                <c:pt idx="48">
                  <c:v>28-Dec-23</c:v>
                </c:pt>
                <c:pt idx="49">
                  <c:v>29-Dec-23</c:v>
                </c:pt>
                <c:pt idx="50">
                  <c:v>30-Dec-23</c:v>
                </c:pt>
                <c:pt idx="51">
                  <c:v>31-Dec-23</c:v>
                </c:pt>
                <c:pt idx="52">
                  <c:v>01-Jan-24</c:v>
                </c:pt>
                <c:pt idx="53">
                  <c:v>02-Jan-24</c:v>
                </c:pt>
                <c:pt idx="54">
                  <c:v>03-Jan-24</c:v>
                </c:pt>
                <c:pt idx="55">
                  <c:v>04-Jan-24</c:v>
                </c:pt>
                <c:pt idx="56">
                  <c:v>05-Jan-24</c:v>
                </c:pt>
                <c:pt idx="57">
                  <c:v>06-Jan-24</c:v>
                </c:pt>
                <c:pt idx="58">
                  <c:v>07-Jan-24</c:v>
                </c:pt>
                <c:pt idx="59">
                  <c:v>08-Jan-24</c:v>
                </c:pt>
                <c:pt idx="60">
                  <c:v>09-Jan-24</c:v>
                </c:pt>
                <c:pt idx="61">
                  <c:v>10-Jan-24</c:v>
                </c:pt>
                <c:pt idx="62">
                  <c:v>11-Jan-24</c:v>
                </c:pt>
                <c:pt idx="63">
                  <c:v>12-Jan-24</c:v>
                </c:pt>
                <c:pt idx="64">
                  <c:v>13-Jan-24</c:v>
                </c:pt>
                <c:pt idx="65">
                  <c:v>14-Jan-24</c:v>
                </c:pt>
                <c:pt idx="66">
                  <c:v>15-Jan-24</c:v>
                </c:pt>
                <c:pt idx="67">
                  <c:v>16-Jan-24</c:v>
                </c:pt>
                <c:pt idx="68">
                  <c:v>17-Jan-24</c:v>
                </c:pt>
                <c:pt idx="69">
                  <c:v>18-Jan-24</c:v>
                </c:pt>
                <c:pt idx="70">
                  <c:v>19-Jan-24</c:v>
                </c:pt>
                <c:pt idx="71">
                  <c:v>20-Jan-24</c:v>
                </c:pt>
                <c:pt idx="72">
                  <c:v>21-Jan-24</c:v>
                </c:pt>
                <c:pt idx="73">
                  <c:v>22-Jan-24</c:v>
                </c:pt>
                <c:pt idx="74">
                  <c:v>23-Jan-24</c:v>
                </c:pt>
                <c:pt idx="75">
                  <c:v>24-Jan-24</c:v>
                </c:pt>
                <c:pt idx="76">
                  <c:v>25-Jan-24</c:v>
                </c:pt>
                <c:pt idx="77">
                  <c:v>26-Jan-24</c:v>
                </c:pt>
                <c:pt idx="78">
                  <c:v>27-Jan-24</c:v>
                </c:pt>
                <c:pt idx="79">
                  <c:v>28-Jan-24</c:v>
                </c:pt>
                <c:pt idx="80">
                  <c:v>29-Jan-24</c:v>
                </c:pt>
                <c:pt idx="81">
                  <c:v>30-Jan-24</c:v>
                </c:pt>
                <c:pt idx="82">
                  <c:v> </c:v>
                </c:pt>
                <c:pt idx="83">
                  <c:v> </c:v>
                </c:pt>
                <c:pt idx="84">
                  <c:v> </c:v>
                </c:pt>
                <c:pt idx="85">
                  <c:v> </c:v>
                </c:pt>
                <c:pt idx="86">
                  <c:v> </c:v>
                </c:pt>
              </c:strCache>
            </c:strRef>
          </c:cat>
          <c:val>
            <c:numRef>
              <c:f>'ICU 2023-24'!$R$23:$CZ$23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11</c:v>
                </c:pt>
                <c:pt idx="36">
                  <c:v>11</c:v>
                </c:pt>
                <c:pt idx="37">
                  <c:v>11</c:v>
                </c:pt>
                <c:pt idx="38">
                  <c:v>11</c:v>
                </c:pt>
                <c:pt idx="39">
                  <c:v>11</c:v>
                </c:pt>
                <c:pt idx="40">
                  <c:v>11</c:v>
                </c:pt>
                <c:pt idx="41">
                  <c:v>11</c:v>
                </c:pt>
                <c:pt idx="42">
                  <c:v>11</c:v>
                </c:pt>
                <c:pt idx="43">
                  <c:v>11</c:v>
                </c:pt>
                <c:pt idx="44">
                  <c:v>11</c:v>
                </c:pt>
                <c:pt idx="45">
                  <c:v>11</c:v>
                </c:pt>
                <c:pt idx="46">
                  <c:v>11</c:v>
                </c:pt>
                <c:pt idx="47">
                  <c:v>11</c:v>
                </c:pt>
                <c:pt idx="48">
                  <c:v>11</c:v>
                </c:pt>
                <c:pt idx="49">
                  <c:v>11</c:v>
                </c:pt>
                <c:pt idx="50">
                  <c:v>11</c:v>
                </c:pt>
                <c:pt idx="51">
                  <c:v>11</c:v>
                </c:pt>
                <c:pt idx="52">
                  <c:v>11</c:v>
                </c:pt>
                <c:pt idx="53">
                  <c:v>11</c:v>
                </c:pt>
                <c:pt idx="54">
                  <c:v>11</c:v>
                </c:pt>
                <c:pt idx="55">
                  <c:v>11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A3-4649-A685-F89696B76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0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15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1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422029634386915"/>
          <c:y val="8.3971175478065235E-2"/>
          <c:w val="0.11423528159535541"/>
          <c:h val="0.204747315472633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2</a:t>
            </a:r>
          </a:p>
        </c:rich>
      </c:tx>
      <c:layout>
        <c:manualLayout>
          <c:xMode val="edge"/>
          <c:yMode val="edge"/>
          <c:x val="0.29931564306430375"/>
          <c:y val="7.2071147356580429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8317599708746336"/>
          <c:h val="0.77080582114735663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2024-25'!$R$36:$CZ$36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15</c:v>
                </c:pt>
                <c:pt idx="16">
                  <c:v>15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21</c:v>
                </c:pt>
                <c:pt idx="65">
                  <c:v>21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9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7A-784F-999A-A38B5A0D6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25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1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9422029634386915"/>
          <c:y val="8.3971175478065235E-2"/>
          <c:w val="0.11423528159535541"/>
          <c:h val="0.204747315472633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ICU Population  Profile   - Field  Season 2</a:t>
            </a:r>
          </a:p>
        </c:rich>
      </c:tx>
      <c:layout>
        <c:manualLayout>
          <c:xMode val="edge"/>
          <c:yMode val="edge"/>
          <c:x val="0.1594851587785362"/>
          <c:y val="8.99280575539568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54348390107197E-2"/>
          <c:y val="6.9871268339658982E-2"/>
          <c:w val="0.66535007488931897"/>
          <c:h val="0.77616297513170562"/>
        </c:manualLayout>
      </c:layout>
      <c:lineChart>
        <c:grouping val="standard"/>
        <c:varyColors val="0"/>
        <c:ser>
          <c:idx val="2"/>
          <c:order val="0"/>
          <c:tx>
            <c:v>Total</c:v>
          </c:tx>
          <c:spPr>
            <a:ln w="50800" cap="rnd">
              <a:solidFill>
                <a:schemeClr val="accent3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2024-25'!$R$36:$CZ$36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12</c:v>
                </c:pt>
                <c:pt idx="9">
                  <c:v>12</c:v>
                </c:pt>
                <c:pt idx="10">
                  <c:v>12</c:v>
                </c:pt>
                <c:pt idx="11">
                  <c:v>12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15</c:v>
                </c:pt>
                <c:pt idx="16">
                  <c:v>15</c:v>
                </c:pt>
                <c:pt idx="17">
                  <c:v>16</c:v>
                </c:pt>
                <c:pt idx="18">
                  <c:v>16</c:v>
                </c:pt>
                <c:pt idx="19">
                  <c:v>16</c:v>
                </c:pt>
                <c:pt idx="20">
                  <c:v>16</c:v>
                </c:pt>
                <c:pt idx="21">
                  <c:v>16</c:v>
                </c:pt>
                <c:pt idx="22">
                  <c:v>16</c:v>
                </c:pt>
                <c:pt idx="23">
                  <c:v>16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19</c:v>
                </c:pt>
                <c:pt idx="31">
                  <c:v>19</c:v>
                </c:pt>
                <c:pt idx="32">
                  <c:v>19</c:v>
                </c:pt>
                <c:pt idx="33">
                  <c:v>19</c:v>
                </c:pt>
                <c:pt idx="34">
                  <c:v>19</c:v>
                </c:pt>
                <c:pt idx="35">
                  <c:v>20</c:v>
                </c:pt>
                <c:pt idx="36">
                  <c:v>22</c:v>
                </c:pt>
                <c:pt idx="37">
                  <c:v>22</c:v>
                </c:pt>
                <c:pt idx="38">
                  <c:v>22</c:v>
                </c:pt>
                <c:pt idx="39">
                  <c:v>22</c:v>
                </c:pt>
                <c:pt idx="40">
                  <c:v>22</c:v>
                </c:pt>
                <c:pt idx="41">
                  <c:v>22</c:v>
                </c:pt>
                <c:pt idx="42">
                  <c:v>22</c:v>
                </c:pt>
                <c:pt idx="43">
                  <c:v>22</c:v>
                </c:pt>
                <c:pt idx="44">
                  <c:v>22</c:v>
                </c:pt>
                <c:pt idx="45">
                  <c:v>22</c:v>
                </c:pt>
                <c:pt idx="46">
                  <c:v>22</c:v>
                </c:pt>
                <c:pt idx="47">
                  <c:v>22</c:v>
                </c:pt>
                <c:pt idx="48">
                  <c:v>22</c:v>
                </c:pt>
                <c:pt idx="49">
                  <c:v>22</c:v>
                </c:pt>
                <c:pt idx="50">
                  <c:v>22</c:v>
                </c:pt>
                <c:pt idx="51">
                  <c:v>22</c:v>
                </c:pt>
                <c:pt idx="52">
                  <c:v>22</c:v>
                </c:pt>
                <c:pt idx="53">
                  <c:v>22</c:v>
                </c:pt>
                <c:pt idx="54">
                  <c:v>22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21</c:v>
                </c:pt>
                <c:pt idx="65">
                  <c:v>21</c:v>
                </c:pt>
                <c:pt idx="66">
                  <c:v>20</c:v>
                </c:pt>
                <c:pt idx="67">
                  <c:v>20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12</c:v>
                </c:pt>
                <c:pt idx="77">
                  <c:v>12</c:v>
                </c:pt>
                <c:pt idx="78">
                  <c:v>12</c:v>
                </c:pt>
                <c:pt idx="79">
                  <c:v>12</c:v>
                </c:pt>
                <c:pt idx="80">
                  <c:v>12</c:v>
                </c:pt>
                <c:pt idx="81">
                  <c:v>12</c:v>
                </c:pt>
                <c:pt idx="82">
                  <c:v>9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3F-E442-B34F-913854FF2C69}"/>
            </c:ext>
          </c:extLst>
        </c:ser>
        <c:ser>
          <c:idx val="5"/>
          <c:order val="1"/>
          <c:tx>
            <c:strRef>
              <c:f>'ICU 2024-25'!$D$41</c:f>
              <c:strCache>
                <c:ptCount val="1"/>
                <c:pt idx="0">
                  <c:v>Drill</c:v>
                </c:pt>
              </c:strCache>
            </c:strRef>
          </c:tx>
          <c:spPr>
            <a:ln w="50800" cap="rnd">
              <a:solidFill>
                <a:schemeClr val="accent6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2024-25'!$R$41:$CZ$41</c:f>
              <c:numCache>
                <c:formatCode>0</c:formatCode>
                <c:ptCount val="87"/>
                <c:pt idx="0">
                  <c:v>0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13</c:v>
                </c:pt>
                <c:pt idx="16">
                  <c:v>13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13</c:v>
                </c:pt>
                <c:pt idx="34">
                  <c:v>13</c:v>
                </c:pt>
                <c:pt idx="35">
                  <c:v>13</c:v>
                </c:pt>
                <c:pt idx="36">
                  <c:v>13</c:v>
                </c:pt>
                <c:pt idx="37">
                  <c:v>13</c:v>
                </c:pt>
                <c:pt idx="38">
                  <c:v>13</c:v>
                </c:pt>
                <c:pt idx="39">
                  <c:v>13</c:v>
                </c:pt>
                <c:pt idx="40">
                  <c:v>13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14</c:v>
                </c:pt>
                <c:pt idx="69">
                  <c:v>14</c:v>
                </c:pt>
                <c:pt idx="70">
                  <c:v>14</c:v>
                </c:pt>
                <c:pt idx="71">
                  <c:v>14</c:v>
                </c:pt>
                <c:pt idx="72">
                  <c:v>14</c:v>
                </c:pt>
                <c:pt idx="73">
                  <c:v>14</c:v>
                </c:pt>
                <c:pt idx="74">
                  <c:v>14</c:v>
                </c:pt>
                <c:pt idx="75">
                  <c:v>14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8</c:v>
                </c:pt>
                <c:pt idx="81">
                  <c:v>8</c:v>
                </c:pt>
                <c:pt idx="82">
                  <c:v>8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3F-E442-B34F-913854FF2C69}"/>
            </c:ext>
          </c:extLst>
        </c:ser>
        <c:ser>
          <c:idx val="1"/>
          <c:order val="2"/>
          <c:tx>
            <c:strRef>
              <c:f>'ICU 2024-25'!$D$40</c:f>
              <c:strCache>
                <c:ptCount val="1"/>
                <c:pt idx="0">
                  <c:v>Installation</c:v>
                </c:pt>
              </c:strCache>
            </c:strRef>
          </c:tx>
          <c:spPr>
            <a:ln w="50800" cap="rnd">
              <a:solidFill>
                <a:schemeClr val="accent2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2024-25'!$R$40:$CZ$40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3F-E442-B34F-913854FF2C69}"/>
            </c:ext>
          </c:extLst>
        </c:ser>
        <c:ser>
          <c:idx val="4"/>
          <c:order val="3"/>
          <c:tx>
            <c:strRef>
              <c:f>'ICU 2024-25'!$D$39</c:f>
              <c:strCache>
                <c:ptCount val="1"/>
                <c:pt idx="0">
                  <c:v>SPAT SME</c:v>
                </c:pt>
              </c:strCache>
            </c:strRef>
          </c:tx>
          <c:spPr>
            <a:ln w="50800" cap="rnd">
              <a:solidFill>
                <a:schemeClr val="accent5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2024-25'!$R$39:$CZ$39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3F-E442-B34F-913854FF2C69}"/>
            </c:ext>
          </c:extLst>
        </c:ser>
        <c:ser>
          <c:idx val="3"/>
          <c:order val="4"/>
          <c:tx>
            <c:strRef>
              <c:f>'ICU 2024-25'!$D$38</c:f>
              <c:strCache>
                <c:ptCount val="1"/>
                <c:pt idx="0">
                  <c:v>CPT (cables)</c:v>
                </c:pt>
              </c:strCache>
            </c:strRef>
          </c:tx>
          <c:spPr>
            <a:ln w="50800" cap="rnd">
              <a:solidFill>
                <a:schemeClr val="accent4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2024-25'!$R$38:$CZ$38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3F-E442-B34F-913854FF2C69}"/>
            </c:ext>
          </c:extLst>
        </c:ser>
        <c:ser>
          <c:idx val="0"/>
          <c:order val="5"/>
          <c:tx>
            <c:strRef>
              <c:f>'ICU 2024-25'!$D$37</c:f>
              <c:strCache>
                <c:ptCount val="1"/>
                <c:pt idx="0">
                  <c:v>CPT (electronics)</c:v>
                </c:pt>
              </c:strCache>
            </c:strRef>
          </c:tx>
          <c:spPr>
            <a:ln w="50800" cap="rnd">
              <a:solidFill>
                <a:schemeClr val="accent1"/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cat>
            <c:numRef>
              <c:f>'ICU 2024-25'!$R$4:$CZ$4</c:f>
              <c:numCache>
                <c:formatCode>dd\-mmm\-yy</c:formatCode>
                <c:ptCount val="87"/>
                <c:pt idx="0">
                  <c:v>45606</c:v>
                </c:pt>
                <c:pt idx="1">
                  <c:v>45607</c:v>
                </c:pt>
                <c:pt idx="2">
                  <c:v>45608</c:v>
                </c:pt>
                <c:pt idx="3">
                  <c:v>45609</c:v>
                </c:pt>
                <c:pt idx="4">
                  <c:v>45610</c:v>
                </c:pt>
                <c:pt idx="5">
                  <c:v>45611</c:v>
                </c:pt>
                <c:pt idx="6">
                  <c:v>45612</c:v>
                </c:pt>
                <c:pt idx="7">
                  <c:v>45613</c:v>
                </c:pt>
                <c:pt idx="8">
                  <c:v>45614</c:v>
                </c:pt>
                <c:pt idx="9">
                  <c:v>45615</c:v>
                </c:pt>
                <c:pt idx="10">
                  <c:v>45616</c:v>
                </c:pt>
                <c:pt idx="11">
                  <c:v>45617</c:v>
                </c:pt>
                <c:pt idx="12">
                  <c:v>45618</c:v>
                </c:pt>
                <c:pt idx="13">
                  <c:v>45619</c:v>
                </c:pt>
                <c:pt idx="14">
                  <c:v>45620</c:v>
                </c:pt>
                <c:pt idx="15">
                  <c:v>45621</c:v>
                </c:pt>
                <c:pt idx="16">
                  <c:v>45622</c:v>
                </c:pt>
                <c:pt idx="17">
                  <c:v>45623</c:v>
                </c:pt>
                <c:pt idx="18">
                  <c:v>45624</c:v>
                </c:pt>
                <c:pt idx="19">
                  <c:v>45625</c:v>
                </c:pt>
                <c:pt idx="20">
                  <c:v>45626</c:v>
                </c:pt>
                <c:pt idx="21">
                  <c:v>45627</c:v>
                </c:pt>
                <c:pt idx="22">
                  <c:v>45628</c:v>
                </c:pt>
                <c:pt idx="23">
                  <c:v>45629</c:v>
                </c:pt>
                <c:pt idx="24">
                  <c:v>45630</c:v>
                </c:pt>
                <c:pt idx="25">
                  <c:v>45631</c:v>
                </c:pt>
                <c:pt idx="26">
                  <c:v>45632</c:v>
                </c:pt>
                <c:pt idx="27">
                  <c:v>45633</c:v>
                </c:pt>
                <c:pt idx="28">
                  <c:v>45634</c:v>
                </c:pt>
                <c:pt idx="29">
                  <c:v>45635</c:v>
                </c:pt>
                <c:pt idx="30">
                  <c:v>45636</c:v>
                </c:pt>
                <c:pt idx="31">
                  <c:v>45637</c:v>
                </c:pt>
                <c:pt idx="32">
                  <c:v>45638</c:v>
                </c:pt>
                <c:pt idx="33">
                  <c:v>45639</c:v>
                </c:pt>
                <c:pt idx="34">
                  <c:v>45640</c:v>
                </c:pt>
                <c:pt idx="35">
                  <c:v>45641</c:v>
                </c:pt>
                <c:pt idx="36">
                  <c:v>45642</c:v>
                </c:pt>
                <c:pt idx="37">
                  <c:v>45643</c:v>
                </c:pt>
                <c:pt idx="38">
                  <c:v>45644</c:v>
                </c:pt>
                <c:pt idx="39">
                  <c:v>45645</c:v>
                </c:pt>
                <c:pt idx="40">
                  <c:v>45646</c:v>
                </c:pt>
                <c:pt idx="41">
                  <c:v>45647</c:v>
                </c:pt>
                <c:pt idx="42">
                  <c:v>45648</c:v>
                </c:pt>
                <c:pt idx="43">
                  <c:v>45649</c:v>
                </c:pt>
                <c:pt idx="44">
                  <c:v>45650</c:v>
                </c:pt>
                <c:pt idx="45">
                  <c:v>45651</c:v>
                </c:pt>
                <c:pt idx="46">
                  <c:v>45652</c:v>
                </c:pt>
                <c:pt idx="47">
                  <c:v>45653</c:v>
                </c:pt>
                <c:pt idx="48">
                  <c:v>45654</c:v>
                </c:pt>
                <c:pt idx="49">
                  <c:v>45655</c:v>
                </c:pt>
                <c:pt idx="50">
                  <c:v>45656</c:v>
                </c:pt>
                <c:pt idx="51">
                  <c:v>45657</c:v>
                </c:pt>
                <c:pt idx="52">
                  <c:v>45658</c:v>
                </c:pt>
                <c:pt idx="53">
                  <c:v>45659</c:v>
                </c:pt>
                <c:pt idx="54">
                  <c:v>45660</c:v>
                </c:pt>
                <c:pt idx="55">
                  <c:v>45661</c:v>
                </c:pt>
                <c:pt idx="56">
                  <c:v>45662</c:v>
                </c:pt>
                <c:pt idx="57">
                  <c:v>45663</c:v>
                </c:pt>
                <c:pt idx="58">
                  <c:v>45664</c:v>
                </c:pt>
                <c:pt idx="59">
                  <c:v>45665</c:v>
                </c:pt>
                <c:pt idx="60">
                  <c:v>45666</c:v>
                </c:pt>
                <c:pt idx="61">
                  <c:v>45667</c:v>
                </c:pt>
                <c:pt idx="62">
                  <c:v>45668</c:v>
                </c:pt>
                <c:pt idx="63">
                  <c:v>45669</c:v>
                </c:pt>
                <c:pt idx="64">
                  <c:v>45670</c:v>
                </c:pt>
                <c:pt idx="65">
                  <c:v>45671</c:v>
                </c:pt>
                <c:pt idx="66">
                  <c:v>45672</c:v>
                </c:pt>
                <c:pt idx="67">
                  <c:v>45673</c:v>
                </c:pt>
                <c:pt idx="68">
                  <c:v>45674</c:v>
                </c:pt>
                <c:pt idx="69">
                  <c:v>45675</c:v>
                </c:pt>
                <c:pt idx="70">
                  <c:v>45676</c:v>
                </c:pt>
                <c:pt idx="71">
                  <c:v>45677</c:v>
                </c:pt>
                <c:pt idx="72">
                  <c:v>45678</c:v>
                </c:pt>
                <c:pt idx="73">
                  <c:v>45679</c:v>
                </c:pt>
                <c:pt idx="74">
                  <c:v>45680</c:v>
                </c:pt>
                <c:pt idx="75">
                  <c:v>45681</c:v>
                </c:pt>
                <c:pt idx="76">
                  <c:v>45682</c:v>
                </c:pt>
                <c:pt idx="77">
                  <c:v>45683</c:v>
                </c:pt>
                <c:pt idx="78">
                  <c:v>45684</c:v>
                </c:pt>
                <c:pt idx="79">
                  <c:v>45685</c:v>
                </c:pt>
                <c:pt idx="80">
                  <c:v>45686</c:v>
                </c:pt>
                <c:pt idx="81">
                  <c:v>45687</c:v>
                </c:pt>
                <c:pt idx="82">
                  <c:v>45688</c:v>
                </c:pt>
                <c:pt idx="83">
                  <c:v>45689</c:v>
                </c:pt>
                <c:pt idx="84">
                  <c:v>45690</c:v>
                </c:pt>
                <c:pt idx="85">
                  <c:v>45691</c:v>
                </c:pt>
                <c:pt idx="86">
                  <c:v>45692</c:v>
                </c:pt>
              </c:numCache>
            </c:numRef>
          </c:cat>
          <c:val>
            <c:numRef>
              <c:f>'ICU 2024-25'!$R$37:$CZ$37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3F-E442-B34F-913854FF2C69}"/>
            </c:ext>
          </c:extLst>
        </c:ser>
        <c:ser>
          <c:idx val="6"/>
          <c:order val="6"/>
          <c:tx>
            <c:strRef>
              <c:f>'ICU 2024-25'!$D$43</c:f>
              <c:strCache>
                <c:ptCount val="1"/>
                <c:pt idx="0">
                  <c:v>Mgmt&amp;Safety</c:v>
                </c:pt>
              </c:strCache>
            </c:strRef>
          </c:tx>
          <c:spPr>
            <a:ln w="50800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val>
            <c:numRef>
              <c:f>'ICU 2024-25'!$R$43:$CZ$43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E19-D349-8268-9CE1A9EE7E4B}"/>
            </c:ext>
          </c:extLst>
        </c:ser>
        <c:ser>
          <c:idx val="7"/>
          <c:order val="7"/>
          <c:tx>
            <c:strRef>
              <c:f>'ICU 2024-25'!$D$44</c:f>
              <c:strCache>
                <c:ptCount val="1"/>
                <c:pt idx="0">
                  <c:v>Project Engineer</c:v>
                </c:pt>
              </c:strCache>
            </c:strRef>
          </c:tx>
          <c:spPr>
            <a:ln w="50800" cap="rnd">
              <a:solidFill>
                <a:schemeClr val="accent2">
                  <a:lumMod val="60000"/>
                </a:schemeClr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val>
            <c:numRef>
              <c:f>'ICU 2024-25'!$R$44:$CZ$44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E19-D349-8268-9CE1A9EE7E4B}"/>
            </c:ext>
          </c:extLst>
        </c:ser>
        <c:ser>
          <c:idx val="8"/>
          <c:order val="8"/>
          <c:tx>
            <c:strRef>
              <c:f>'ICU 2024-25'!$D$42</c:f>
              <c:strCache>
                <c:ptCount val="1"/>
                <c:pt idx="0">
                  <c:v>Gen Tech</c:v>
                </c:pt>
              </c:strCache>
            </c:strRef>
          </c:tx>
          <c:spPr>
            <a:ln w="50800" cap="rnd">
              <a:solidFill>
                <a:schemeClr val="accent3">
                  <a:lumMod val="60000"/>
                </a:schemeClr>
              </a:solidFill>
              <a:round/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none"/>
          </c:marker>
          <c:val>
            <c:numRef>
              <c:f>'ICU 2024-25'!$R$42:$CZ$42</c:f>
              <c:numCache>
                <c:formatCode>0</c:formatCode>
                <c:ptCount val="8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E19-D349-8268-9CE1A9EE7E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7648736"/>
        <c:axId val="828791552"/>
      </c:lineChart>
      <c:dateAx>
        <c:axId val="8276487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m/d;@" sourceLinked="0"/>
        <c:majorTickMark val="cross"/>
        <c:minorTickMark val="in"/>
        <c:tickLblPos val="nextTo"/>
        <c:spPr>
          <a:noFill/>
          <a:ln w="9525" cap="flat" cmpd="sng" algn="ctr">
            <a:solidFill>
              <a:schemeClr val="bg2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8791552"/>
        <c:crosses val="autoZero"/>
        <c:auto val="1"/>
        <c:lblOffset val="100"/>
        <c:baseTimeUnit val="days"/>
        <c:majorUnit val="7"/>
        <c:majorTimeUnit val="days"/>
      </c:dateAx>
      <c:valAx>
        <c:axId val="828791552"/>
        <c:scaling>
          <c:orientation val="minMax"/>
          <c:max val="25"/>
        </c:scaling>
        <c:delete val="0"/>
        <c:axPos val="l"/>
        <c:majorGridlines>
          <c:spPr>
            <a:ln w="12700" cap="flat" cmpd="sng" algn="ctr">
              <a:solidFill>
                <a:schemeClr val="bg2">
                  <a:lumMod val="9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people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cross"/>
        <c:minorTickMark val="in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27648736"/>
        <c:crosses val="autoZero"/>
        <c:crossBetween val="midCat"/>
        <c:majorUnit val="1"/>
        <c:minorUnit val="1"/>
      </c:valAx>
      <c:spPr>
        <a:noFill/>
        <a:ln w="38100">
          <a:solidFill>
            <a:schemeClr val="bg2">
              <a:lumMod val="75000"/>
            </a:schemeClr>
          </a:solidFill>
        </a:ln>
        <a:effectLst/>
      </c:spPr>
    </c:plotArea>
    <c:legend>
      <c:legendPos val="r"/>
      <c:layout>
        <c:manualLayout>
          <c:xMode val="edge"/>
          <c:yMode val="edge"/>
          <c:x val="0.7549290453830948"/>
          <c:y val="7.325695349232425E-2"/>
          <c:w val="0.21732742743301814"/>
          <c:h val="0.349622586609935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rgbClr val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2 IceCube Upgrade Personnel Distribution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v>Personnel/Role</c:v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2BD-B340-BD7D-2DAD1885CD46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2BD-B340-BD7D-2DAD1885CD46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2BD-B340-BD7D-2DAD1885CD46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2BD-B340-BD7D-2DAD1885CD46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2BD-B340-BD7D-2DAD1885CD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2024-25'!$C$37:$C$41</c:f>
              <c:strCache>
                <c:ptCount val="5"/>
                <c:pt idx="0">
                  <c:v>CPT</c:v>
                </c:pt>
                <c:pt idx="1">
                  <c:v>CPT</c:v>
                </c:pt>
                <c:pt idx="2">
                  <c:v>DAQ</c:v>
                </c:pt>
                <c:pt idx="3">
                  <c:v>Implementation</c:v>
                </c:pt>
                <c:pt idx="4">
                  <c:v>Implementation</c:v>
                </c:pt>
              </c:strCache>
            </c:strRef>
          </c:cat>
          <c:val>
            <c:numRef>
              <c:f>'ICU 2024-25'!$E$37:$E$41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BD-B340-BD7D-2DAD1885CD4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/>
              <a:t>Field Season 2 IceCube Upgrade</a:t>
            </a:r>
            <a:r>
              <a:rPr lang="en-US" baseline="0"/>
              <a:t> </a:t>
            </a:r>
            <a:r>
              <a:rPr lang="en-US"/>
              <a:t>On-</a:t>
            </a:r>
            <a:r>
              <a:rPr lang="en-US" baseline="0"/>
              <a:t>Ice Days</a:t>
            </a:r>
            <a:r>
              <a:rPr lang="en-US"/>
              <a:t> by Role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1"/>
          <c:order val="0"/>
          <c:tx>
            <c:v>Personnel/Role</c:v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A94-974D-A603-209B1F699FDA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A94-974D-A603-209B1F699FDA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A94-974D-A603-209B1F699FDA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A94-974D-A603-209B1F699FDA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8A94-974D-A603-209B1F699FD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20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'ICU 2024-25'!$C$37:$C$41</c:f>
              <c:strCache>
                <c:ptCount val="5"/>
                <c:pt idx="0">
                  <c:v>CPT</c:v>
                </c:pt>
                <c:pt idx="1">
                  <c:v>CPT</c:v>
                </c:pt>
                <c:pt idx="2">
                  <c:v>DAQ</c:v>
                </c:pt>
                <c:pt idx="3">
                  <c:v>Implementation</c:v>
                </c:pt>
                <c:pt idx="4">
                  <c:v>Implementation</c:v>
                </c:pt>
              </c:strCache>
            </c:strRef>
          </c:cat>
          <c:val>
            <c:numRef>
              <c:f>'ICU 2024-25'!$I$37:$I$41</c:f>
              <c:numCache>
                <c:formatCode>General</c:formatCode>
                <c:ptCount val="5"/>
                <c:pt idx="0">
                  <c:v>49</c:v>
                </c:pt>
                <c:pt idx="1">
                  <c:v>46</c:v>
                </c:pt>
                <c:pt idx="2">
                  <c:v>47</c:v>
                </c:pt>
                <c:pt idx="3">
                  <c:v>52</c:v>
                </c:pt>
                <c:pt idx="4">
                  <c:v>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94-974D-A603-209B1F699FDA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2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 sz="20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-1</xdr:colOff>
      <xdr:row>0</xdr:row>
      <xdr:rowOff>0</xdr:rowOff>
    </xdr:from>
    <xdr:to>
      <xdr:col>30</xdr:col>
      <xdr:colOff>457199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1C1F55-5EDF-4643-B096-3999F9BF33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36</xdr:row>
      <xdr:rowOff>204837</xdr:rowOff>
    </xdr:from>
    <xdr:to>
      <xdr:col>13</xdr:col>
      <xdr:colOff>40967</xdr:colOff>
      <xdr:row>66</xdr:row>
      <xdr:rowOff>102419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7559123-CDDB-164A-90C8-3D2036202AD5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0</xdr:colOff>
      <xdr:row>37</xdr:row>
      <xdr:rowOff>0</xdr:rowOff>
    </xdr:from>
    <xdr:to>
      <xdr:col>27</xdr:col>
      <xdr:colOff>40967</xdr:colOff>
      <xdr:row>66</xdr:row>
      <xdr:rowOff>102420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A496D663-6DA1-D44F-9E38-9E368DC40828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68</xdr:row>
      <xdr:rowOff>0</xdr:rowOff>
    </xdr:from>
    <xdr:to>
      <xdr:col>13</xdr:col>
      <xdr:colOff>203200</xdr:colOff>
      <xdr:row>103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7399196-3C14-6045-8B9D-50B9380F20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13</xdr:col>
      <xdr:colOff>203200</xdr:colOff>
      <xdr:row>36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44C6585-271C-3149-9A0A-61837D9C24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783950</xdr:colOff>
      <xdr:row>38</xdr:row>
      <xdr:rowOff>156789</xdr:rowOff>
    </xdr:from>
    <xdr:to>
      <xdr:col>3</xdr:col>
      <xdr:colOff>1457050</xdr:colOff>
      <xdr:row>55</xdr:row>
      <xdr:rowOff>145970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12218A-8563-B34F-B364-C9C15DB37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9450" y="9338889"/>
          <a:ext cx="3200400" cy="322768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203200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A24155-202B-ED4C-99F2-ABEB7DF901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-1</xdr:colOff>
      <xdr:row>0</xdr:row>
      <xdr:rowOff>0</xdr:rowOff>
    </xdr:from>
    <xdr:to>
      <xdr:col>30</xdr:col>
      <xdr:colOff>457199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FAE8ACE-EC16-FE40-B4D1-428A788EF5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36</xdr:row>
      <xdr:rowOff>204837</xdr:rowOff>
    </xdr:from>
    <xdr:to>
      <xdr:col>13</xdr:col>
      <xdr:colOff>40967</xdr:colOff>
      <xdr:row>66</xdr:row>
      <xdr:rowOff>102419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ACB3571-9BFE-4A42-B26A-7B368BA51F64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37</xdr:row>
      <xdr:rowOff>0</xdr:rowOff>
    </xdr:from>
    <xdr:to>
      <xdr:col>27</xdr:col>
      <xdr:colOff>40967</xdr:colOff>
      <xdr:row>66</xdr:row>
      <xdr:rowOff>102420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1ED98C4-FEEB-0844-84BF-483149EE5195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68</xdr:row>
      <xdr:rowOff>0</xdr:rowOff>
    </xdr:from>
    <xdr:to>
      <xdr:col>13</xdr:col>
      <xdr:colOff>203200</xdr:colOff>
      <xdr:row>103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7362B06-3AD2-F548-B098-2D88374122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783950</xdr:colOff>
      <xdr:row>36</xdr:row>
      <xdr:rowOff>156789</xdr:rowOff>
    </xdr:from>
    <xdr:to>
      <xdr:col>3</xdr:col>
      <xdr:colOff>1457050</xdr:colOff>
      <xdr:row>53</xdr:row>
      <xdr:rowOff>145970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41666D-180E-1F48-B1BC-6A76F1512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9450" y="22508789"/>
          <a:ext cx="3200400" cy="32276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203200</xdr:colOff>
      <xdr:row>35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64ADDA-EDEA-CD42-B264-04EEDC0AB6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-1</xdr:colOff>
      <xdr:row>0</xdr:row>
      <xdr:rowOff>0</xdr:rowOff>
    </xdr:from>
    <xdr:to>
      <xdr:col>30</xdr:col>
      <xdr:colOff>457199</xdr:colOff>
      <xdr:row>34</xdr:row>
      <xdr:rowOff>152400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8138086-C778-9B49-B62D-71D0BAA6BE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36</xdr:row>
      <xdr:rowOff>204837</xdr:rowOff>
    </xdr:from>
    <xdr:to>
      <xdr:col>13</xdr:col>
      <xdr:colOff>40967</xdr:colOff>
      <xdr:row>66</xdr:row>
      <xdr:rowOff>102419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2FD4258-B444-534A-940B-6AA852D6B726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0</xdr:colOff>
      <xdr:row>37</xdr:row>
      <xdr:rowOff>0</xdr:rowOff>
    </xdr:from>
    <xdr:to>
      <xdr:col>27</xdr:col>
      <xdr:colOff>40967</xdr:colOff>
      <xdr:row>66</xdr:row>
      <xdr:rowOff>102420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7DFB924-2074-2D41-9AF0-49F16FC8EA89}"/>
            </a:ext>
            <a:ext uri="{147F2762-F138-4A5C-976F-8EAC2B608ADB}">
              <a16:predDERef xmlns:a16="http://schemas.microsoft.com/office/drawing/2014/main" pred="{5EFC2CAF-DAAA-014B-BF7A-D5A555308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68</xdr:row>
      <xdr:rowOff>0</xdr:rowOff>
    </xdr:from>
    <xdr:to>
      <xdr:col>13</xdr:col>
      <xdr:colOff>203200</xdr:colOff>
      <xdr:row>103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731B34D-D23E-3B46-A27C-2B53919A96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139700</xdr:colOff>
      <xdr:row>8</xdr:row>
      <xdr:rowOff>127000</xdr:rowOff>
    </xdr:from>
    <xdr:to>
      <xdr:col>11</xdr:col>
      <xdr:colOff>36393</xdr:colOff>
      <xdr:row>24</xdr:row>
      <xdr:rowOff>171558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32D786F-9C8E-384B-BE6D-74A3165C2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18200" y="1752600"/>
          <a:ext cx="3198693" cy="329575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ia Tosi" refreshedDate="44649.725788310185" createdVersion="7" refreshedVersion="7" minRefreshableVersion="3" recordCount="51" xr:uid="{295E53E2-C454-FB4B-B0A8-DD770BB43EDA}">
  <cacheSource type="worksheet">
    <worksheetSource ref="A4:N56" sheet="ICU 2025-26"/>
  </cacheSource>
  <cacheFields count="14">
    <cacheField name="PROJECT NUMBER" numFmtId="0">
      <sharedItems containsBlank="1"/>
    </cacheField>
    <cacheField name="WBS" numFmtId="0">
      <sharedItems containsBlank="1" containsMixedTypes="1" containsNumber="1" minValue="1.1000000000000001" maxValue="1.6" count="7">
        <m/>
        <n v="1.1000000000000001"/>
        <s v="1.2.1"/>
        <s v="1.2.10"/>
        <n v="1.4"/>
        <n v="1.6"/>
        <n v="1.2"/>
      </sharedItems>
    </cacheField>
    <cacheField name="L2 Category" numFmtId="0">
      <sharedItems containsBlank="1"/>
    </cacheField>
    <cacheField name="L3 Category" numFmtId="0">
      <sharedItems containsBlank="1"/>
    </cacheField>
    <cacheField name="Member #" numFmtId="0">
      <sharedItems containsBlank="1" containsMixedTypes="1" containsNumber="1" containsInteger="1" minValue="1" maxValue="28"/>
    </cacheField>
    <cacheField name="Team Members" numFmtId="0">
      <sharedItems containsBlank="1"/>
    </cacheField>
    <cacheField name="Institution" numFmtId="0">
      <sharedItems containsBlank="1"/>
    </cacheField>
    <cacheField name="Labor Code" numFmtId="0">
      <sharedItems containsBlank="1" count="10">
        <m/>
        <s v="MA"/>
        <s v="KE"/>
        <s v="SE"/>
        <s v="SC"/>
        <s v="IK"/>
        <s v="SS"/>
        <s v="EN-ME"/>
        <s v="TE"/>
        <s v="EN"/>
      </sharedItems>
    </cacheField>
    <cacheField name="Total days On Ice" numFmtId="0">
      <sharedItems containsString="0" containsBlank="1" containsNumber="1" containsInteger="1" minValue="14" maxValue="84"/>
    </cacheField>
    <cacheField name="Total working days" numFmtId="0">
      <sharedItems containsString="0" containsBlank="1" containsNumber="1" containsInteger="1" minValue="13" maxValue="70"/>
    </cacheField>
    <cacheField name="Total paid hours (November)" numFmtId="0">
      <sharedItems containsSemiMixedTypes="0" containsDate="1" containsString="0" containsMixedTypes="1" minDate="1899-12-31T00:00:00" maxDate="1899-12-31T01:39:04"/>
    </cacheField>
    <cacheField name="Total paid hours (December)" numFmtId="0">
      <sharedItems containsSemiMixedTypes="0" containsDate="1" containsString="0" containsMixedTypes="1" minDate="1899-12-31T00:00:00" maxDate="1900-01-02T17:50:04"/>
    </cacheField>
    <cacheField name="Total paid hours (January)" numFmtId="0">
      <sharedItems containsSemiMixedTypes="0" containsDate="1" containsString="0" containsMixedTypes="1" minDate="2026-01-01T00:00:00" maxDate="1900-01-02T17:50:04"/>
    </cacheField>
    <cacheField name="Total paid hours (February)" numFmtId="0">
      <sharedItems containsSemiMixedTypes="0" containsDate="1" containsString="0" containsMixedTypes="1" minDate="1899-12-31T00:00:00" maxDate="1899-12-31T00:51: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ia Tosi" refreshedDate="44653.017680787038" createdVersion="7" refreshedVersion="7" minRefreshableVersion="3" recordCount="31" xr:uid="{A80F67B4-E347-5E43-8F0B-43BA5D8E03C1}">
  <cacheSource type="worksheet">
    <worksheetSource ref="A4:N35" sheet="ICU 2024-25"/>
  </cacheSource>
  <cacheFields count="14">
    <cacheField name="PROJECT NUMBER" numFmtId="0">
      <sharedItems containsBlank="1"/>
    </cacheField>
    <cacheField name="WBS" numFmtId="0">
      <sharedItems containsBlank="1" containsMixedTypes="1" containsNumber="1" minValue="1.1000000000000001" maxValue="1.6" count="8">
        <m/>
        <n v="1.1000000000000001"/>
        <s v="1.2.1"/>
        <n v="1.4"/>
        <n v="1.6"/>
        <s v="1.2.10"/>
        <s v="1.2.8"/>
        <n v="1.2" u="1"/>
      </sharedItems>
    </cacheField>
    <cacheField name="L2 Category" numFmtId="0">
      <sharedItems containsBlank="1"/>
    </cacheField>
    <cacheField name="L3 Category" numFmtId="0">
      <sharedItems containsBlank="1"/>
    </cacheField>
    <cacheField name="Member #" numFmtId="0">
      <sharedItems containsBlank="1" containsMixedTypes="1" containsNumber="1" containsInteger="1" minValue="1" maxValue="13"/>
    </cacheField>
    <cacheField name="Team Members" numFmtId="0">
      <sharedItems containsBlank="1"/>
    </cacheField>
    <cacheField name="Institution" numFmtId="0">
      <sharedItems containsBlank="1"/>
    </cacheField>
    <cacheField name="Labor Code" numFmtId="0">
      <sharedItems containsBlank="1" count="10">
        <m/>
        <s v="MA"/>
        <s v="TE"/>
        <s v="SE"/>
        <s v="EN-EE"/>
        <s v="GR"/>
        <s v="EN-ME"/>
        <s v="PO"/>
        <s v="SC"/>
        <s v="EN"/>
      </sharedItems>
    </cacheField>
    <cacheField name="Total days On Ice" numFmtId="0">
      <sharedItems containsString="0" containsBlank="1" containsNumber="1" containsInteger="1" minValue="14" maxValue="82"/>
    </cacheField>
    <cacheField name="Total paid days" numFmtId="0">
      <sharedItems containsString="0" containsBlank="1" containsNumber="1" containsInteger="1" minValue="13" maxValue="69"/>
    </cacheField>
    <cacheField name="Total paid hours (November)" numFmtId="0">
      <sharedItems containsSemiMixedTypes="0" containsDate="1" containsString="0" containsMixedTypes="1" minDate="1899-12-31T00:00:00" maxDate="1900-01-01T09:40:04"/>
    </cacheField>
    <cacheField name="Total paid hours (December)" numFmtId="0">
      <sharedItems containsSemiMixedTypes="0" containsDate="1" containsString="0" containsMixedTypes="1" minDate="1899-12-31T00:00:00" maxDate="1900-01-01T09:49:04"/>
    </cacheField>
    <cacheField name="Total paid hours (January)" numFmtId="0">
      <sharedItems containsSemiMixedTypes="0" containsDate="1" containsString="0" containsMixedTypes="1" minDate="1899-12-31T00:00:00" maxDate="1900-01-02T17:50:04"/>
    </cacheField>
    <cacheField name="Total paid hours (February)" numFmtId="0">
      <sharedItems containsSemiMixedTypes="0" containsDate="1" containsString="0" containsMixedTypes="1" minDate="1899-12-31T00:00:00" maxDate="1899-12-31T00:51: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m/>
    <x v="0"/>
    <m/>
    <m/>
    <m/>
    <m/>
    <m/>
    <x v="0"/>
    <m/>
    <m/>
    <d v="2025-11-01T00:00:00"/>
    <d v="2025-12-01T00:00:00"/>
    <d v="2026-01-01T00:00:00"/>
    <d v="2026-02-01T00:00:00"/>
  </r>
  <r>
    <m/>
    <x v="0"/>
    <m/>
    <m/>
    <m/>
    <m/>
    <m/>
    <x v="0"/>
    <m/>
    <m/>
    <d v="2025-11-30T00:00:00"/>
    <d v="2025-12-31T00:00:00"/>
    <d v="2026-01-31T00:00:00"/>
    <d v="2026-02-28T00:00:00"/>
  </r>
  <r>
    <s v="A-334-S"/>
    <x v="1"/>
    <s v="Management"/>
    <s v="Mgmt&amp;Safety"/>
    <s v="1b"/>
    <s v="Kael Hanson"/>
    <s v="UW-Madison"/>
    <x v="1"/>
    <n v="24"/>
    <n v="22"/>
    <n v="0"/>
    <n v="0"/>
    <n v="198"/>
    <n v="0"/>
  </r>
  <r>
    <s v="A-334-S"/>
    <x v="1"/>
    <s v="Management"/>
    <s v="Mgmt&amp;Safety"/>
    <s v="1a"/>
    <s v="Albrecht Karle"/>
    <s v="UW-Madison"/>
    <x v="2"/>
    <n v="35"/>
    <n v="29"/>
    <n v="0"/>
    <n v="234"/>
    <n v="27"/>
    <n v="0"/>
  </r>
  <r>
    <s v="A-334-S"/>
    <x v="1"/>
    <s v="Management"/>
    <s v="Mgmt&amp;Safety"/>
    <n v="2"/>
    <s v="Mike Zernick"/>
    <s v="UW-Madison"/>
    <x v="1"/>
    <n v="66"/>
    <n v="54"/>
    <n v="108"/>
    <n v="234"/>
    <n v="144"/>
    <n v="0"/>
  </r>
  <r>
    <s v="A-334-S"/>
    <x v="2"/>
    <s v="Management"/>
    <s v="Mgmt&amp;Safety"/>
    <s v="3a"/>
    <s v="Ian McEwen"/>
    <s v="UW-Madison"/>
    <x v="3"/>
    <n v="51"/>
    <n v="41"/>
    <n v="108"/>
    <n v="234"/>
    <n v="27"/>
    <n v="0"/>
  </r>
  <r>
    <s v="A-334-S"/>
    <x v="1"/>
    <s v="Management"/>
    <s v="Mgmt&amp;Safety"/>
    <s v="3b"/>
    <s v="Farshid Feyzi"/>
    <s v="UW-Madison"/>
    <x v="1"/>
    <n v="24"/>
    <n v="22"/>
    <n v="0"/>
    <n v="0"/>
    <n v="198"/>
    <n v="0"/>
  </r>
  <r>
    <s v="A-334-S"/>
    <x v="1"/>
    <s v="Management"/>
    <s v="Project Engineer"/>
    <n v="4"/>
    <s v="Perry Sandstrom"/>
    <s v="UW-Madison"/>
    <x v="3"/>
    <n v="56"/>
    <n v="46"/>
    <n v="36"/>
    <n v="234"/>
    <n v="144"/>
    <n v="0"/>
  </r>
  <r>
    <s v="A-334-S"/>
    <x v="3"/>
    <s v="Implementation"/>
    <s v="Installation"/>
    <n v="1"/>
    <s v="Delia Tosi"/>
    <s v="UW-Madison"/>
    <x v="4"/>
    <n v="75"/>
    <n v="62"/>
    <n v="108"/>
    <n v="234"/>
    <n v="216"/>
    <n v="0"/>
  </r>
  <r>
    <s v="A-334-S"/>
    <x v="3"/>
    <s v="Implementation"/>
    <s v="Installation"/>
    <n v="2"/>
    <s v="TBD"/>
    <s v="Munich"/>
    <x v="5"/>
    <n v="44"/>
    <n v="37"/>
    <n v="0"/>
    <n v="180"/>
    <n v="153"/>
    <n v="0"/>
  </r>
  <r>
    <s v="A-334-S"/>
    <x v="3"/>
    <s v="Implementation"/>
    <s v="Installation"/>
    <n v="3"/>
    <s v="TBD"/>
    <s v="Chiba"/>
    <x v="5"/>
    <n v="44"/>
    <n v="37"/>
    <n v="0"/>
    <n v="180"/>
    <n v="153"/>
    <n v="0"/>
  </r>
  <r>
    <s v="A-334-S"/>
    <x v="3"/>
    <s v="Implementation"/>
    <s v="Installation"/>
    <n v="4"/>
    <s v="TBD"/>
    <s v="DESY"/>
    <x v="5"/>
    <n v="44"/>
    <n v="37"/>
    <n v="0"/>
    <n v="180"/>
    <n v="153"/>
    <n v="0"/>
  </r>
  <r>
    <s v="A-334-S"/>
    <x v="3"/>
    <s v="Implementation"/>
    <s v="Installation"/>
    <n v="5"/>
    <s v="Gary Hill"/>
    <s v="Adelade"/>
    <x v="5"/>
    <n v="59"/>
    <n v="50"/>
    <n v="0"/>
    <n v="234"/>
    <n v="216"/>
    <n v="0"/>
  </r>
  <r>
    <s v="A-334-S"/>
    <x v="3"/>
    <s v="Implementation"/>
    <s v="Installation"/>
    <n v="6"/>
    <s v="TBD"/>
    <s v="Chiba"/>
    <x v="5"/>
    <n v="44"/>
    <n v="37"/>
    <n v="0"/>
    <n v="180"/>
    <n v="153"/>
    <n v="0"/>
  </r>
  <r>
    <s v="A-334-S"/>
    <x v="3"/>
    <s v="Implementation"/>
    <s v="Installation"/>
    <n v="7"/>
    <s v="TBD"/>
    <s v="MSU"/>
    <x v="5"/>
    <n v="44"/>
    <n v="37"/>
    <n v="0"/>
    <n v="180"/>
    <n v="153"/>
    <n v="0"/>
  </r>
  <r>
    <s v="A-334-S"/>
    <x v="3"/>
    <s v="Implementation"/>
    <s v="Installation"/>
    <n v="8"/>
    <s v="TBD"/>
    <s v="Wuppertal/Mainz"/>
    <x v="5"/>
    <n v="44"/>
    <n v="37"/>
    <n v="0"/>
    <n v="180"/>
    <n v="153"/>
    <n v="0"/>
  </r>
  <r>
    <s v="A-334-S"/>
    <x v="3"/>
    <s v="Implementation"/>
    <s v="Installation"/>
    <n v="9"/>
    <s v="TBD"/>
    <s v="TBD"/>
    <x v="5"/>
    <n v="44"/>
    <n v="37"/>
    <n v="0"/>
    <n v="180"/>
    <n v="153"/>
    <n v="0"/>
  </r>
  <r>
    <s v="A-334-S"/>
    <x v="4"/>
    <s v="CPT"/>
    <s v="CPT (electronics)"/>
    <s v="1a"/>
    <s v="John Kelley"/>
    <s v="UW-Madison"/>
    <x v="6"/>
    <n v="29"/>
    <n v="24"/>
    <n v="0"/>
    <n v="180"/>
    <n v="36"/>
    <n v="0"/>
  </r>
  <r>
    <s v="A-334-S"/>
    <x v="4"/>
    <s v="CPT"/>
    <s v="CPT (electronics)"/>
    <s v="1b"/>
    <s v="CPT SME"/>
    <s v="MSU"/>
    <x v="6"/>
    <n v="14"/>
    <n v="13"/>
    <n v="0"/>
    <n v="0"/>
    <n v="117"/>
    <n v="0"/>
  </r>
  <r>
    <s v="A-334-S"/>
    <x v="4"/>
    <s v="CPT"/>
    <s v="CPT (cables) / Installation"/>
    <n v="2"/>
    <s v="Chris Ng "/>
    <s v="MSU"/>
    <x v="7"/>
    <n v="56"/>
    <n v="46"/>
    <n v="36"/>
    <n v="234"/>
    <n v="144"/>
    <n v="0"/>
  </r>
  <r>
    <s v="A-334-S"/>
    <x v="5"/>
    <s v="DAQ"/>
    <s v="ICECUBE Integration"/>
    <n v="1"/>
    <s v="Erik Blaufuss"/>
    <s v="Maryland"/>
    <x v="6"/>
    <n v="47"/>
    <n v="40"/>
    <n v="0"/>
    <n v="126"/>
    <n v="234"/>
    <n v="0"/>
  </r>
  <r>
    <s v="A-334-S"/>
    <x v="5"/>
    <s v="DAQ"/>
    <s v="SPAT SME"/>
    <n v="2"/>
    <s v="Jeff Weber"/>
    <s v="UW-Madison"/>
    <x v="3"/>
    <n v="59"/>
    <n v="48"/>
    <n v="72"/>
    <n v="234"/>
    <n v="126"/>
    <n v="0"/>
  </r>
  <r>
    <s v="A-334-S"/>
    <x v="5"/>
    <s v="DAQ"/>
    <s v="SPAT Helper"/>
    <n v="3"/>
    <s v="Install (Rotation)"/>
    <s v="TBD"/>
    <x v="5"/>
    <n v="46"/>
    <n v="38"/>
    <n v="0"/>
    <n v="216"/>
    <n v="126"/>
    <n v="0"/>
  </r>
  <r>
    <s v="A-334-S"/>
    <x v="6"/>
    <s v="Implementation"/>
    <s v="Drill"/>
    <n v="1"/>
    <s v="Dar Gibson"/>
    <s v="UW-Madison"/>
    <x v="7"/>
    <n v="84"/>
    <n v="70"/>
    <n v="144"/>
    <n v="234"/>
    <n v="234"/>
    <n v="18"/>
  </r>
  <r>
    <s v="A-334-S"/>
    <x v="6"/>
    <s v="Implementation"/>
    <s v="Drill"/>
    <n v="2"/>
    <s v="Jonas Kalin"/>
    <s v="UW-Madison"/>
    <x v="8"/>
    <n v="84"/>
    <n v="70"/>
    <n v="144"/>
    <n v="234"/>
    <n v="234"/>
    <n v="18"/>
  </r>
  <r>
    <s v="A-334-S"/>
    <x v="6"/>
    <s v="Implementation"/>
    <s v="Drill"/>
    <n v="3"/>
    <s v="TBD"/>
    <s v="TBD"/>
    <x v="8"/>
    <n v="69"/>
    <n v="57"/>
    <n v="90"/>
    <n v="234"/>
    <n v="189"/>
    <n v="0"/>
  </r>
  <r>
    <s v="A-334-S"/>
    <x v="6"/>
    <s v="Implementation"/>
    <s v="Drill"/>
    <n v="4"/>
    <s v="TBD"/>
    <s v="TBD"/>
    <x v="8"/>
    <n v="69"/>
    <n v="57"/>
    <n v="90"/>
    <n v="234"/>
    <n v="189"/>
    <n v="0"/>
  </r>
  <r>
    <s v="A-334-S"/>
    <x v="6"/>
    <s v="Implementation"/>
    <s v="Drill"/>
    <n v="5"/>
    <s v="TBD"/>
    <s v="TBD"/>
    <x v="8"/>
    <n v="56"/>
    <n v="46"/>
    <n v="36"/>
    <n v="234"/>
    <n v="144"/>
    <n v="0"/>
  </r>
  <r>
    <s v="A-334-S"/>
    <x v="6"/>
    <s v="Implementation"/>
    <s v="Drill"/>
    <n v="6"/>
    <s v="TBD"/>
    <s v="TBD"/>
    <x v="9"/>
    <n v="56"/>
    <n v="46"/>
    <n v="36"/>
    <n v="234"/>
    <n v="144"/>
    <n v="0"/>
  </r>
  <r>
    <s v="A-334-S"/>
    <x v="6"/>
    <s v="Implementation"/>
    <s v="Drill"/>
    <n v="7"/>
    <s v="TBD"/>
    <s v="TBD"/>
    <x v="8"/>
    <n v="56"/>
    <n v="46"/>
    <n v="36"/>
    <n v="234"/>
    <n v="144"/>
    <n v="0"/>
  </r>
  <r>
    <s v="A-334-S"/>
    <x v="6"/>
    <s v="Implementation"/>
    <s v="Drill"/>
    <n v="8"/>
    <s v="TBD"/>
    <s v="TBD"/>
    <x v="8"/>
    <n v="56"/>
    <n v="46"/>
    <n v="36"/>
    <n v="234"/>
    <n v="144"/>
    <n v="0"/>
  </r>
  <r>
    <s v="A-334-S"/>
    <x v="6"/>
    <s v="Implementation"/>
    <s v="Drill"/>
    <n v="9"/>
    <s v="TBD"/>
    <s v="TBD"/>
    <x v="8"/>
    <n v="56"/>
    <n v="46"/>
    <n v="36"/>
    <n v="234"/>
    <n v="144"/>
    <n v="0"/>
  </r>
  <r>
    <s v="A-334-S"/>
    <x v="6"/>
    <s v="Implementation"/>
    <s v="Drill"/>
    <n v="10"/>
    <s v="TBD"/>
    <s v="TBD"/>
    <x v="9"/>
    <n v="56"/>
    <n v="46"/>
    <n v="36"/>
    <n v="234"/>
    <n v="144"/>
    <n v="0"/>
  </r>
  <r>
    <s v="A-334-S"/>
    <x v="6"/>
    <s v="Implementation"/>
    <s v="Drill"/>
    <n v="11"/>
    <s v="Graham Roberts"/>
    <s v="UW-Madison"/>
    <x v="8"/>
    <n v="84"/>
    <n v="70"/>
    <n v="144"/>
    <n v="234"/>
    <n v="234"/>
    <n v="18"/>
  </r>
  <r>
    <s v="A-334-S"/>
    <x v="6"/>
    <s v="Implementation"/>
    <s v="Drill"/>
    <n v="12"/>
    <s v="TBD"/>
    <s v="UW-Madison"/>
    <x v="8"/>
    <n v="84"/>
    <n v="70"/>
    <n v="144"/>
    <n v="234"/>
    <n v="234"/>
    <n v="18"/>
  </r>
  <r>
    <s v="A-334-S"/>
    <x v="6"/>
    <s v="Implementation"/>
    <s v="Drill"/>
    <n v="13"/>
    <s v="TBD"/>
    <s v="TBD"/>
    <x v="8"/>
    <n v="69"/>
    <n v="57"/>
    <n v="90"/>
    <n v="234"/>
    <n v="189"/>
    <n v="0"/>
  </r>
  <r>
    <s v="A-334-S"/>
    <x v="6"/>
    <s v="Implementation"/>
    <s v="Drill"/>
    <n v="14"/>
    <s v="TBD"/>
    <s v="TBD"/>
    <x v="9"/>
    <n v="69"/>
    <n v="57"/>
    <n v="90"/>
    <n v="234"/>
    <n v="189"/>
    <n v="0"/>
  </r>
  <r>
    <s v="A-334-S"/>
    <x v="6"/>
    <s v="Implementation"/>
    <s v="Drill"/>
    <n v="15"/>
    <s v="TBD"/>
    <s v="TBD"/>
    <x v="8"/>
    <n v="69"/>
    <n v="57"/>
    <n v="90"/>
    <n v="234"/>
    <n v="189"/>
    <n v="0"/>
  </r>
  <r>
    <s v="A-334-S"/>
    <x v="6"/>
    <s v="Implementation"/>
    <s v="Drill"/>
    <n v="16"/>
    <s v="TBD"/>
    <s v="TBD"/>
    <x v="8"/>
    <n v="62"/>
    <n v="51"/>
    <n v="36"/>
    <n v="234"/>
    <n v="189"/>
    <n v="0"/>
  </r>
  <r>
    <s v="A-334-S"/>
    <x v="6"/>
    <s v="Implementation"/>
    <s v="Drill"/>
    <n v="17"/>
    <s v="TBD"/>
    <s v="TBD"/>
    <x v="8"/>
    <n v="62"/>
    <n v="51"/>
    <n v="36"/>
    <n v="234"/>
    <n v="189"/>
    <n v="0"/>
  </r>
  <r>
    <s v="A-334-S"/>
    <x v="6"/>
    <s v="Implementation"/>
    <s v="Drill"/>
    <n v="18"/>
    <s v="TBD"/>
    <s v="TBD"/>
    <x v="8"/>
    <n v="62"/>
    <n v="51"/>
    <n v="36"/>
    <n v="234"/>
    <n v="189"/>
    <n v="0"/>
  </r>
  <r>
    <s v="A-334-S"/>
    <x v="6"/>
    <s v="Implementation"/>
    <s v="Drill"/>
    <n v="19"/>
    <s v="TBD"/>
    <s v="TBD"/>
    <x v="9"/>
    <n v="62"/>
    <n v="51"/>
    <n v="36"/>
    <n v="234"/>
    <n v="189"/>
    <n v="0"/>
  </r>
  <r>
    <s v="A-334-S"/>
    <x v="6"/>
    <s v="Implementation"/>
    <s v="Drill"/>
    <n v="20"/>
    <s v="TBD"/>
    <s v="UW-Madison"/>
    <x v="8"/>
    <n v="84"/>
    <n v="70"/>
    <n v="144"/>
    <n v="234"/>
    <n v="234"/>
    <n v="18"/>
  </r>
  <r>
    <s v="A-334-S"/>
    <x v="6"/>
    <s v="Implementation"/>
    <s v="Drill"/>
    <n v="21"/>
    <s v="TBD"/>
    <s v="UW-Madison"/>
    <x v="8"/>
    <n v="84"/>
    <n v="70"/>
    <n v="144"/>
    <n v="234"/>
    <n v="234"/>
    <n v="18"/>
  </r>
  <r>
    <s v="A-334-S"/>
    <x v="6"/>
    <s v="Implementation"/>
    <s v="Drill"/>
    <n v="22"/>
    <s v="TBD"/>
    <s v="TBD"/>
    <x v="8"/>
    <n v="69"/>
    <n v="57"/>
    <n v="90"/>
    <n v="234"/>
    <n v="189"/>
    <n v="0"/>
  </r>
  <r>
    <s v="A-334-S"/>
    <x v="6"/>
    <s v="Implementation"/>
    <s v="Drill"/>
    <n v="23"/>
    <s v="TBD"/>
    <s v="TBD"/>
    <x v="9"/>
    <n v="69"/>
    <n v="57"/>
    <n v="90"/>
    <n v="234"/>
    <n v="189"/>
    <n v="0"/>
  </r>
  <r>
    <s v="A-334-S"/>
    <x v="6"/>
    <s v="Implementation"/>
    <s v="Drill"/>
    <n v="24"/>
    <s v="TBD"/>
    <s v="TBD"/>
    <x v="9"/>
    <n v="69"/>
    <n v="57"/>
    <n v="90"/>
    <n v="234"/>
    <n v="189"/>
    <n v="0"/>
  </r>
  <r>
    <s v="A-334-S"/>
    <x v="6"/>
    <s v="Implementation"/>
    <s v="Drill"/>
    <n v="25"/>
    <s v="TBD"/>
    <s v="TBD"/>
    <x v="8"/>
    <n v="62"/>
    <n v="51"/>
    <n v="36"/>
    <n v="234"/>
    <n v="189"/>
    <n v="0"/>
  </r>
  <r>
    <s v="A-334-S"/>
    <x v="6"/>
    <s v="Implementation"/>
    <s v="Drill"/>
    <n v="26"/>
    <s v="TBD"/>
    <s v="TBD"/>
    <x v="8"/>
    <n v="62"/>
    <n v="51"/>
    <n v="36"/>
    <n v="234"/>
    <n v="189"/>
    <n v="0"/>
  </r>
  <r>
    <s v="A-334-S"/>
    <x v="6"/>
    <s v="Implementation"/>
    <s v="Drill"/>
    <n v="27"/>
    <s v="TBD"/>
    <s v="TBD"/>
    <x v="8"/>
    <n v="62"/>
    <n v="51"/>
    <n v="36"/>
    <n v="234"/>
    <n v="189"/>
    <n v="0"/>
  </r>
  <r>
    <s v="A-334-S"/>
    <x v="6"/>
    <s v="Implementation"/>
    <s v="Drill"/>
    <n v="28"/>
    <s v="TBD"/>
    <s v="TBD"/>
    <x v="9"/>
    <n v="62"/>
    <n v="51"/>
    <n v="36"/>
    <n v="234"/>
    <n v="189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m/>
    <x v="0"/>
    <m/>
    <m/>
    <m/>
    <m/>
    <m/>
    <x v="0"/>
    <m/>
    <m/>
    <d v="2024-11-01T00:00:00"/>
    <d v="2024-12-01T00:00:00"/>
    <d v="2025-01-01T00:00:00"/>
    <d v="2025-02-01T00:00:00"/>
  </r>
  <r>
    <m/>
    <x v="0"/>
    <m/>
    <m/>
    <m/>
    <m/>
    <m/>
    <x v="0"/>
    <m/>
    <m/>
    <d v="2024-11-30T00:00:00"/>
    <d v="2024-12-31T00:00:00"/>
    <d v="2025-01-31T00:00:00"/>
    <d v="2025-02-28T00:00:00"/>
  </r>
  <r>
    <s v="A-334-S"/>
    <x v="1"/>
    <s v="Management"/>
    <s v="Mgmt&amp;Safety"/>
    <s v="1a"/>
    <s v="Kael Hanson"/>
    <s v="UW-Madison"/>
    <x v="1"/>
    <n v="32"/>
    <n v="28"/>
    <n v="99"/>
    <n v="153"/>
    <n v="0"/>
    <n v="0"/>
  </r>
  <r>
    <s v="A-334-S"/>
    <x v="1"/>
    <s v="Management"/>
    <s v="Mgmt&amp;Safety"/>
    <s v="1b"/>
    <s v="Albrecht Karle"/>
    <s v="UW-Madison"/>
    <x v="2"/>
    <n v="36"/>
    <n v="30"/>
    <n v="0"/>
    <n v="81"/>
    <n v="189"/>
    <n v="0"/>
  </r>
  <r>
    <s v="A-334-S"/>
    <x v="1"/>
    <s v="Management"/>
    <s v="Mgmt&amp;Safety"/>
    <n v="2"/>
    <s v="Mike Zernick"/>
    <s v="UW-Madison"/>
    <x v="1"/>
    <n v="49"/>
    <n v="40"/>
    <n v="27"/>
    <n v="225"/>
    <n v="108"/>
    <n v="0"/>
  </r>
  <r>
    <s v="A-334-S"/>
    <x v="2"/>
    <s v="Management"/>
    <s v="Mgmt&amp;Safety"/>
    <s v="3a"/>
    <s v="Ian McEwen"/>
    <s v="UW-Madison"/>
    <x v="3"/>
    <n v="46"/>
    <n v="38"/>
    <n v="99"/>
    <n v="225"/>
    <n v="18"/>
    <n v="0"/>
  </r>
  <r>
    <s v="A-334-S"/>
    <x v="1"/>
    <s v="Management"/>
    <s v="Mgmt&amp;Safety"/>
    <s v="3b"/>
    <s v="Farshid Feyzi"/>
    <s v="UW-Madison"/>
    <x v="1"/>
    <n v="22"/>
    <n v="20"/>
    <n v="0"/>
    <n v="0"/>
    <n v="180"/>
    <n v="0"/>
  </r>
  <r>
    <s v="A-334-S"/>
    <x v="1"/>
    <s v="Management"/>
    <s v="Project Engineer"/>
    <n v="4"/>
    <s v="Perry Sandstrom"/>
    <s v="UW-Madison"/>
    <x v="3"/>
    <n v="31"/>
    <n v="25"/>
    <n v="0"/>
    <n v="180"/>
    <n v="45"/>
    <n v="0"/>
  </r>
  <r>
    <s v="A-334-S"/>
    <x v="3"/>
    <s v="CPT"/>
    <s v="CPT (electronics)"/>
    <s v="1a"/>
    <s v="Dean Shoolz"/>
    <s v="MSU"/>
    <x v="4"/>
    <n v="30"/>
    <n v="25"/>
    <n v="0"/>
    <n v="117"/>
    <n v="108"/>
    <n v="0"/>
  </r>
  <r>
    <s v="A-334-S"/>
    <x v="3"/>
    <s v="CPT"/>
    <s v="CPT (electronics)"/>
    <s v="1b"/>
    <s v="Emmett Krupczak"/>
    <s v="MSU"/>
    <x v="5"/>
    <n v="19"/>
    <n v="17"/>
    <n v="0"/>
    <n v="0"/>
    <n v="135"/>
    <n v="18"/>
  </r>
  <r>
    <s v="A-334-S"/>
    <x v="3"/>
    <s v="CPT"/>
    <s v="CPT (cables)"/>
    <s v="2a"/>
    <s v="Chris Ng"/>
    <s v="MSU"/>
    <x v="6"/>
    <n v="22"/>
    <n v="18"/>
    <n v="0"/>
    <n v="117"/>
    <n v="45"/>
    <n v="0"/>
  </r>
  <r>
    <s v="A-334-S"/>
    <x v="3"/>
    <s v="CPT"/>
    <s v="CPT (cables)"/>
    <s v="2b"/>
    <s v="Rob Halliday"/>
    <s v="MSU"/>
    <x v="7"/>
    <n v="24"/>
    <n v="22"/>
    <n v="0"/>
    <n v="0"/>
    <n v="198"/>
    <n v="0"/>
  </r>
  <r>
    <s v="A-334-S"/>
    <x v="4"/>
    <s v="DAQ"/>
    <s v="SPAT SME"/>
    <n v="3"/>
    <s v="Jeff Weber"/>
    <s v="UW-Madison"/>
    <x v="3"/>
    <n v="47"/>
    <n v="39"/>
    <n v="0"/>
    <n v="117"/>
    <n v="234"/>
    <n v="0"/>
  </r>
  <r>
    <s v="A-334-S"/>
    <x v="5"/>
    <s v="Implementation"/>
    <s v="Installation"/>
    <n v="1"/>
    <s v="Delia Tosi"/>
    <s v="UW-Madison"/>
    <x v="8"/>
    <n v="52"/>
    <n v="44"/>
    <n v="0"/>
    <n v="162"/>
    <n v="234"/>
    <n v="0"/>
  </r>
  <r>
    <s v="A-334-S"/>
    <x v="6"/>
    <s v="Implementation"/>
    <s v="Drill"/>
    <n v="1"/>
    <s v="Dar Gibson"/>
    <s v="UW-Madison"/>
    <x v="6"/>
    <n v="82"/>
    <n v="69"/>
    <n v="153"/>
    <n v="225"/>
    <n v="234"/>
    <n v="9"/>
  </r>
  <r>
    <s v="A-334-S"/>
    <x v="6"/>
    <s v="Implementation"/>
    <s v="Drill"/>
    <n v="2"/>
    <s v="Jonas Kalin"/>
    <s v="UW-Madison"/>
    <x v="2"/>
    <n v="82"/>
    <n v="69"/>
    <n v="153"/>
    <n v="225"/>
    <n v="234"/>
    <n v="9"/>
  </r>
  <r>
    <s v="A-334-S"/>
    <x v="6"/>
    <s v="Implementation"/>
    <s v="Drill"/>
    <n v="3"/>
    <s v="Graham Roberts"/>
    <s v="TBD"/>
    <x v="2"/>
    <n v="82"/>
    <n v="69"/>
    <n v="153"/>
    <n v="225"/>
    <n v="234"/>
    <n v="9"/>
  </r>
  <r>
    <s v="A-334-S"/>
    <x v="6"/>
    <s v="Implementation"/>
    <s v="Drill"/>
    <n v="4"/>
    <s v="Lexi Oxborough"/>
    <s v="TBD"/>
    <x v="6"/>
    <n v="82"/>
    <n v="69"/>
    <n v="153"/>
    <n v="225"/>
    <n v="234"/>
    <n v="9"/>
  </r>
  <r>
    <s v="A-334-S"/>
    <x v="6"/>
    <s v="Implementation"/>
    <s v="Drill"/>
    <n v="5"/>
    <s v="TBD"/>
    <s v="TBD"/>
    <x v="6"/>
    <n v="68"/>
    <n v="57"/>
    <n v="99"/>
    <n v="225"/>
    <n v="189"/>
    <n v="0"/>
  </r>
  <r>
    <s v="A-334-S"/>
    <x v="6"/>
    <s v="Implementation"/>
    <s v="Drill"/>
    <s v="6a"/>
    <s v="James Roth"/>
    <s v="TBD"/>
    <x v="4"/>
    <n v="37"/>
    <n v="32"/>
    <n v="153"/>
    <n v="135"/>
    <n v="0"/>
    <n v="0"/>
  </r>
  <r>
    <s v="A-334-S"/>
    <x v="6"/>
    <s v="Implementation"/>
    <s v="Drill"/>
    <s v="6b"/>
    <s v="Paul Wisniewski"/>
    <s v="TBD"/>
    <x v="4"/>
    <n v="38"/>
    <n v="32"/>
    <n v="0"/>
    <n v="99"/>
    <n v="189"/>
    <n v="0"/>
  </r>
  <r>
    <s v="A-334-S"/>
    <x v="6"/>
    <s v="Implementation"/>
    <s v="Drill"/>
    <n v="7"/>
    <s v="Jake Nesbit"/>
    <s v="TBD"/>
    <x v="6"/>
    <n v="68"/>
    <n v="57"/>
    <n v="99"/>
    <n v="225"/>
    <n v="189"/>
    <n v="0"/>
  </r>
  <r>
    <s v="A-334-S"/>
    <x v="6"/>
    <s v="Implementation"/>
    <s v="Drill"/>
    <s v="8a"/>
    <s v="Jeanne Edwards"/>
    <s v="TBD"/>
    <x v="4"/>
    <n v="30"/>
    <n v="26"/>
    <n v="99"/>
    <n v="135"/>
    <n v="0"/>
    <n v="0"/>
  </r>
  <r>
    <s v="A-334-S"/>
    <x v="6"/>
    <s v="Implementation"/>
    <s v="Drill"/>
    <s v="8b"/>
    <s v="TBD"/>
    <s v="TBD"/>
    <x v="4"/>
    <n v="38"/>
    <n v="32"/>
    <n v="0"/>
    <n v="99"/>
    <n v="189"/>
    <n v="0"/>
  </r>
  <r>
    <s v="A-334-S"/>
    <x v="6"/>
    <s v="Implementation"/>
    <s v="Drill"/>
    <n v="9"/>
    <s v="Erik Ejdepalm"/>
    <s v="UW-Madison"/>
    <x v="2"/>
    <n v="82"/>
    <n v="69"/>
    <n v="153"/>
    <n v="225"/>
    <n v="234"/>
    <n v="9"/>
  </r>
  <r>
    <s v="A-334-S"/>
    <x v="6"/>
    <s v="Implementation"/>
    <s v="Drill"/>
    <n v="10"/>
    <s v="Ase Torgilsson"/>
    <s v="UW-Madison"/>
    <x v="2"/>
    <n v="75"/>
    <n v="63"/>
    <n v="99"/>
    <n v="225"/>
    <n v="234"/>
    <n v="9"/>
  </r>
  <r>
    <s v="A-334-S"/>
    <x v="6"/>
    <s v="Implementation"/>
    <s v="Drill"/>
    <n v="11"/>
    <s v="TBD"/>
    <s v="TBD"/>
    <x v="4"/>
    <n v="68"/>
    <n v="57"/>
    <n v="45"/>
    <n v="225"/>
    <n v="234"/>
    <n v="9"/>
  </r>
  <r>
    <s v="A-334-S"/>
    <x v="6"/>
    <s v="Implementation"/>
    <s v="Drill"/>
    <n v="12"/>
    <s v="TBD"/>
    <s v="TBD"/>
    <x v="4"/>
    <n v="61"/>
    <n v="51"/>
    <n v="45"/>
    <n v="225"/>
    <n v="189"/>
    <n v="0"/>
  </r>
  <r>
    <s v="A-334-S"/>
    <x v="6"/>
    <s v="Implementation"/>
    <s v="Drill"/>
    <n v="13"/>
    <s v="TBD"/>
    <s v="TBD"/>
    <x v="2"/>
    <n v="61"/>
    <n v="51"/>
    <n v="45"/>
    <n v="225"/>
    <n v="189"/>
    <n v="0"/>
  </r>
  <r>
    <s v="A-334-S"/>
    <x v="6"/>
    <s v="Implementation"/>
    <s v="Gen Tech"/>
    <s v="14a"/>
    <s v="Generator Technician (Terra Cat)"/>
    <s v="TBD"/>
    <x v="9"/>
    <n v="14"/>
    <n v="13"/>
    <n v="0"/>
    <n v="117"/>
    <n v="0"/>
    <n v="0"/>
  </r>
  <r>
    <s v="A-334-S"/>
    <x v="6"/>
    <s v="Implementation"/>
    <s v="Drill"/>
    <s v="14b"/>
    <s v="TBD"/>
    <s v="TBD"/>
    <x v="2"/>
    <n v="42"/>
    <n v="35"/>
    <n v="0"/>
    <n v="72"/>
    <n v="234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BCE3C2-CFAF-BB43-8641-12D84D3835F9}" name="PivotTable7" cacheId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71:E78" firstHeaderRow="0" firstDataRow="1" firstDataCol="1" rowPageCount="1" colPageCount="1"/>
  <pivotFields count="14">
    <pivotField showAll="0"/>
    <pivotField axis="axisPage" multipleItemSelectionAllowed="1" showAll="0">
      <items count="9">
        <item h="1" x="1"/>
        <item h="1" m="1" x="7"/>
        <item x="3"/>
        <item x="4"/>
        <item h="1" x="2"/>
        <item h="1" x="0"/>
        <item x="5"/>
        <item h="1" x="6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1">
        <item x="9"/>
        <item x="4"/>
        <item x="6"/>
        <item x="5"/>
        <item x="1"/>
        <item x="7"/>
        <item x="8"/>
        <item x="3"/>
        <item x="2"/>
        <item x="0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7"/>
  </rowFields>
  <rowItems count="7">
    <i>
      <x v="1"/>
    </i>
    <i>
      <x v="2"/>
    </i>
    <i>
      <x v="3"/>
    </i>
    <i>
      <x v="5"/>
    </i>
    <i>
      <x v="6"/>
    </i>
    <i>
      <x v="7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Sum of Total paid hours (November)" fld="10" baseField="0" baseItem="0"/>
    <dataField name="Sum of Total paid hours (December)" fld="11" baseField="0" baseItem="0"/>
    <dataField name="Sum of Total paid hours (January)" fld="12" baseField="0" baseItem="0"/>
    <dataField name="Sum of Total paid hours (February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665AE7-0F8E-B042-93D8-1B926C4C4A46}" name="PivotTable5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92:E98" firstHeaderRow="0" firstDataRow="1" firstDataCol="1" rowPageCount="1" colPageCount="1"/>
  <pivotFields count="14">
    <pivotField showAll="0"/>
    <pivotField axis="axisPage" multipleItemSelectionAllowed="1" showAll="0">
      <items count="8">
        <item h="1" x="1"/>
        <item h="1" x="6"/>
        <item x="4"/>
        <item x="5"/>
        <item h="1" x="2"/>
        <item h="1" x="0"/>
        <item x="3"/>
        <item t="default"/>
      </items>
    </pivotField>
    <pivotField showAll="0"/>
    <pivotField showAll="0"/>
    <pivotField showAll="0"/>
    <pivotField showAll="0"/>
    <pivotField showAll="0"/>
    <pivotField axis="axisRow" showAll="0">
      <items count="11">
        <item x="9"/>
        <item x="7"/>
        <item x="5"/>
        <item x="2"/>
        <item x="1"/>
        <item x="3"/>
        <item x="6"/>
        <item x="8"/>
        <item x="0"/>
        <item x="4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7"/>
  </rowFields>
  <rowItems count="6">
    <i>
      <x v="1"/>
    </i>
    <i>
      <x v="2"/>
    </i>
    <i>
      <x v="5"/>
    </i>
    <i>
      <x v="6"/>
    </i>
    <i>
      <x v="9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1" hier="-1"/>
  </pageFields>
  <dataFields count="4">
    <dataField name="Sum of Total paid hours (November)" fld="10" baseField="0" baseItem="0"/>
    <dataField name="Sum of Total paid hours (December)" fld="11" baseField="0" baseItem="0"/>
    <dataField name="Sum of Total paid hours (January)" fld="12" baseField="0" baseItem="0"/>
    <dataField name="Sum of Total paid hours (February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7616A-0F36-5C4E-84D2-1D442EFF991F}">
  <dimension ref="A2:EH60"/>
  <sheetViews>
    <sheetView tabSelected="1" topLeftCell="CN2" zoomScale="111" zoomScaleNormal="142" workbookViewId="0">
      <selection activeCell="R7" sqref="R7:CZ22"/>
    </sheetView>
  </sheetViews>
  <sheetFormatPr baseColWidth="10" defaultColWidth="10.83203125" defaultRowHeight="15" x14ac:dyDescent="0.2"/>
  <cols>
    <col min="1" max="2" width="10.83203125" style="30"/>
    <col min="3" max="3" width="22.33203125" style="30" customWidth="1"/>
    <col min="4" max="4" width="16" style="30" customWidth="1"/>
    <col min="5" max="5" width="14.5" style="30" customWidth="1"/>
    <col min="6" max="6" width="19.33203125" style="30" customWidth="1"/>
    <col min="7" max="7" width="17" style="30" customWidth="1"/>
    <col min="8" max="10" width="10.83203125" style="30"/>
    <col min="11" max="11" width="10.6640625" style="30" customWidth="1"/>
    <col min="12" max="14" width="10.83203125" style="30"/>
    <col min="15" max="16" width="11.1640625" style="30" bestFit="1" customWidth="1"/>
    <col min="17" max="17" width="49.33203125" style="30" customWidth="1"/>
    <col min="18" max="16384" width="10.83203125" style="30"/>
  </cols>
  <sheetData>
    <row r="2" spans="1:138" s="16" customFormat="1" ht="36" customHeight="1" thickBot="1" x14ac:dyDescent="0.3">
      <c r="A2" s="44" t="s">
        <v>0</v>
      </c>
      <c r="C2" s="14"/>
      <c r="D2" s="14"/>
      <c r="E2" s="14"/>
      <c r="F2" s="14"/>
      <c r="G2" s="14"/>
      <c r="H2" s="14"/>
      <c r="J2" s="15"/>
      <c r="K2" s="15"/>
      <c r="L2" s="15"/>
      <c r="M2" s="15"/>
      <c r="N2" s="15" t="s">
        <v>1</v>
      </c>
      <c r="O2" s="18">
        <f>MIN(O7:O22)-1</f>
        <v>45240</v>
      </c>
      <c r="P2" s="18" t="s">
        <v>2</v>
      </c>
      <c r="Q2" s="18">
        <f>MAX(P7:P22)+1</f>
        <v>45321</v>
      </c>
      <c r="R2" s="15">
        <v>1</v>
      </c>
      <c r="S2" s="15">
        <f>IF(S4&lt;&gt;" ",R2+1, "")</f>
        <v>2</v>
      </c>
      <c r="T2" s="15">
        <f t="shared" ref="T2:CE2" si="0">IF(T4&lt;&gt;" ",S2+1, "")</f>
        <v>3</v>
      </c>
      <c r="U2" s="15">
        <f t="shared" si="0"/>
        <v>4</v>
      </c>
      <c r="V2" s="15">
        <f t="shared" si="0"/>
        <v>5</v>
      </c>
      <c r="W2" s="15">
        <f t="shared" si="0"/>
        <v>6</v>
      </c>
      <c r="X2" s="15">
        <f t="shared" si="0"/>
        <v>7</v>
      </c>
      <c r="Y2" s="15">
        <f t="shared" si="0"/>
        <v>8</v>
      </c>
      <c r="Z2" s="15">
        <f t="shared" si="0"/>
        <v>9</v>
      </c>
      <c r="AA2" s="15">
        <f t="shared" si="0"/>
        <v>10</v>
      </c>
      <c r="AB2" s="15">
        <f t="shared" si="0"/>
        <v>11</v>
      </c>
      <c r="AC2" s="15">
        <f t="shared" si="0"/>
        <v>12</v>
      </c>
      <c r="AD2" s="15">
        <f t="shared" si="0"/>
        <v>13</v>
      </c>
      <c r="AE2" s="15">
        <f t="shared" si="0"/>
        <v>14</v>
      </c>
      <c r="AF2" s="15">
        <f t="shared" si="0"/>
        <v>15</v>
      </c>
      <c r="AG2" s="15">
        <f t="shared" si="0"/>
        <v>16</v>
      </c>
      <c r="AH2" s="15">
        <f t="shared" si="0"/>
        <v>17</v>
      </c>
      <c r="AI2" s="15">
        <f t="shared" si="0"/>
        <v>18</v>
      </c>
      <c r="AJ2" s="15">
        <f t="shared" si="0"/>
        <v>19</v>
      </c>
      <c r="AK2" s="15">
        <f t="shared" si="0"/>
        <v>20</v>
      </c>
      <c r="AL2" s="15">
        <f t="shared" si="0"/>
        <v>21</v>
      </c>
      <c r="AM2" s="15">
        <f t="shared" si="0"/>
        <v>22</v>
      </c>
      <c r="AN2" s="15">
        <f t="shared" si="0"/>
        <v>23</v>
      </c>
      <c r="AO2" s="15">
        <f t="shared" si="0"/>
        <v>24</v>
      </c>
      <c r="AP2" s="15">
        <f t="shared" si="0"/>
        <v>25</v>
      </c>
      <c r="AQ2" s="15">
        <f t="shared" si="0"/>
        <v>26</v>
      </c>
      <c r="AR2" s="15">
        <f t="shared" si="0"/>
        <v>27</v>
      </c>
      <c r="AS2" s="15">
        <f t="shared" si="0"/>
        <v>28</v>
      </c>
      <c r="AT2" s="15">
        <f t="shared" si="0"/>
        <v>29</v>
      </c>
      <c r="AU2" s="15">
        <f t="shared" si="0"/>
        <v>30</v>
      </c>
      <c r="AV2" s="15">
        <f t="shared" si="0"/>
        <v>31</v>
      </c>
      <c r="AW2" s="15">
        <f t="shared" si="0"/>
        <v>32</v>
      </c>
      <c r="AX2" s="15">
        <f t="shared" si="0"/>
        <v>33</v>
      </c>
      <c r="AY2" s="15">
        <f t="shared" si="0"/>
        <v>34</v>
      </c>
      <c r="AZ2" s="15">
        <f t="shared" si="0"/>
        <v>35</v>
      </c>
      <c r="BA2" s="15">
        <f t="shared" si="0"/>
        <v>36</v>
      </c>
      <c r="BB2" s="15">
        <f t="shared" si="0"/>
        <v>37</v>
      </c>
      <c r="BC2" s="15">
        <f t="shared" si="0"/>
        <v>38</v>
      </c>
      <c r="BD2" s="15">
        <f t="shared" si="0"/>
        <v>39</v>
      </c>
      <c r="BE2" s="15">
        <f t="shared" si="0"/>
        <v>40</v>
      </c>
      <c r="BF2" s="15">
        <f t="shared" si="0"/>
        <v>41</v>
      </c>
      <c r="BG2" s="15">
        <f t="shared" si="0"/>
        <v>42</v>
      </c>
      <c r="BH2" s="15">
        <f t="shared" si="0"/>
        <v>43</v>
      </c>
      <c r="BI2" s="15">
        <f t="shared" si="0"/>
        <v>44</v>
      </c>
      <c r="BJ2" s="15">
        <f t="shared" si="0"/>
        <v>45</v>
      </c>
      <c r="BK2" s="15">
        <f t="shared" si="0"/>
        <v>46</v>
      </c>
      <c r="BL2" s="15">
        <f t="shared" si="0"/>
        <v>47</v>
      </c>
      <c r="BM2" s="15">
        <f t="shared" si="0"/>
        <v>48</v>
      </c>
      <c r="BN2" s="15">
        <f t="shared" si="0"/>
        <v>49</v>
      </c>
      <c r="BO2" s="15">
        <f t="shared" si="0"/>
        <v>50</v>
      </c>
      <c r="BP2" s="15">
        <f t="shared" si="0"/>
        <v>51</v>
      </c>
      <c r="BQ2" s="15">
        <f t="shared" si="0"/>
        <v>52</v>
      </c>
      <c r="BR2" s="15">
        <f t="shared" si="0"/>
        <v>53</v>
      </c>
      <c r="BS2" s="15">
        <f t="shared" si="0"/>
        <v>54</v>
      </c>
      <c r="BT2" s="15">
        <f t="shared" si="0"/>
        <v>55</v>
      </c>
      <c r="BU2" s="15">
        <f t="shared" si="0"/>
        <v>56</v>
      </c>
      <c r="BV2" s="15">
        <f t="shared" si="0"/>
        <v>57</v>
      </c>
      <c r="BW2" s="15">
        <f t="shared" si="0"/>
        <v>58</v>
      </c>
      <c r="BX2" s="15">
        <f t="shared" si="0"/>
        <v>59</v>
      </c>
      <c r="BY2" s="15">
        <f t="shared" si="0"/>
        <v>60</v>
      </c>
      <c r="BZ2" s="15">
        <f t="shared" si="0"/>
        <v>61</v>
      </c>
      <c r="CA2" s="15">
        <f t="shared" si="0"/>
        <v>62</v>
      </c>
      <c r="CB2" s="15">
        <f t="shared" si="0"/>
        <v>63</v>
      </c>
      <c r="CC2" s="15">
        <f t="shared" si="0"/>
        <v>64</v>
      </c>
      <c r="CD2" s="15">
        <f t="shared" si="0"/>
        <v>65</v>
      </c>
      <c r="CE2" s="15">
        <f t="shared" si="0"/>
        <v>66</v>
      </c>
      <c r="CF2" s="15">
        <f t="shared" ref="CF2:CZ2" si="1">IF(CF4&lt;&gt;" ",CE2+1, "")</f>
        <v>67</v>
      </c>
      <c r="CG2" s="15">
        <f t="shared" si="1"/>
        <v>68</v>
      </c>
      <c r="CH2" s="15">
        <f t="shared" si="1"/>
        <v>69</v>
      </c>
      <c r="CI2" s="15">
        <f t="shared" si="1"/>
        <v>70</v>
      </c>
      <c r="CJ2" s="15">
        <f t="shared" si="1"/>
        <v>71</v>
      </c>
      <c r="CK2" s="15">
        <f t="shared" si="1"/>
        <v>72</v>
      </c>
      <c r="CL2" s="15">
        <f t="shared" si="1"/>
        <v>73</v>
      </c>
      <c r="CM2" s="15">
        <f t="shared" si="1"/>
        <v>74</v>
      </c>
      <c r="CN2" s="15">
        <f t="shared" si="1"/>
        <v>75</v>
      </c>
      <c r="CO2" s="15">
        <f t="shared" si="1"/>
        <v>76</v>
      </c>
      <c r="CP2" s="15">
        <f t="shared" si="1"/>
        <v>77</v>
      </c>
      <c r="CQ2" s="15">
        <f t="shared" si="1"/>
        <v>78</v>
      </c>
      <c r="CR2" s="15">
        <f t="shared" si="1"/>
        <v>79</v>
      </c>
      <c r="CS2" s="15">
        <f t="shared" si="1"/>
        <v>80</v>
      </c>
      <c r="CT2" s="15">
        <f t="shared" si="1"/>
        <v>81</v>
      </c>
      <c r="CU2" s="15">
        <f t="shared" si="1"/>
        <v>82</v>
      </c>
      <c r="CV2" s="15" t="str">
        <f t="shared" si="1"/>
        <v/>
      </c>
      <c r="CW2" s="15" t="str">
        <f t="shared" si="1"/>
        <v/>
      </c>
      <c r="CX2" s="15" t="str">
        <f t="shared" si="1"/>
        <v/>
      </c>
      <c r="CY2" s="15" t="str">
        <f t="shared" si="1"/>
        <v/>
      </c>
      <c r="CZ2" s="15" t="str">
        <f t="shared" si="1"/>
        <v/>
      </c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</row>
    <row r="3" spans="1:138" s="16" customFormat="1" ht="15" customHeight="1" thickBot="1" x14ac:dyDescent="0.25">
      <c r="A3" s="10" t="s">
        <v>3</v>
      </c>
      <c r="B3" s="11">
        <v>44619</v>
      </c>
      <c r="H3" s="3"/>
      <c r="I3" s="15"/>
      <c r="J3" s="15"/>
      <c r="K3" s="15"/>
      <c r="L3" s="15"/>
      <c r="M3" s="15"/>
      <c r="N3" s="15"/>
      <c r="O3" s="18"/>
      <c r="P3" s="18"/>
      <c r="Q3" s="12" t="s">
        <v>4</v>
      </c>
      <c r="R3" s="15">
        <f>IF(R4&lt;&gt;" ",WEEKDAY(R4,2),"")</f>
        <v>5</v>
      </c>
      <c r="S3" s="15">
        <f t="shared" ref="S3:CD3" si="2">IF(S4&lt;&gt;" ",WEEKDAY(S4,2),"")</f>
        <v>6</v>
      </c>
      <c r="T3" s="15">
        <f t="shared" si="2"/>
        <v>7</v>
      </c>
      <c r="U3" s="15">
        <f t="shared" si="2"/>
        <v>1</v>
      </c>
      <c r="V3" s="15">
        <f t="shared" si="2"/>
        <v>2</v>
      </c>
      <c r="W3" s="15">
        <f t="shared" si="2"/>
        <v>3</v>
      </c>
      <c r="X3" s="15">
        <f t="shared" si="2"/>
        <v>4</v>
      </c>
      <c r="Y3" s="15">
        <f t="shared" si="2"/>
        <v>5</v>
      </c>
      <c r="Z3" s="15">
        <f t="shared" si="2"/>
        <v>6</v>
      </c>
      <c r="AA3" s="15">
        <f t="shared" si="2"/>
        <v>7</v>
      </c>
      <c r="AB3" s="15">
        <f t="shared" si="2"/>
        <v>1</v>
      </c>
      <c r="AC3" s="15">
        <f t="shared" si="2"/>
        <v>2</v>
      </c>
      <c r="AD3" s="15">
        <f t="shared" si="2"/>
        <v>3</v>
      </c>
      <c r="AE3" s="15">
        <f t="shared" si="2"/>
        <v>4</v>
      </c>
      <c r="AF3" s="15">
        <f t="shared" si="2"/>
        <v>5</v>
      </c>
      <c r="AG3" s="15">
        <f t="shared" si="2"/>
        <v>6</v>
      </c>
      <c r="AH3" s="15">
        <f t="shared" si="2"/>
        <v>7</v>
      </c>
      <c r="AI3" s="15">
        <f t="shared" si="2"/>
        <v>1</v>
      </c>
      <c r="AJ3" s="15">
        <f t="shared" si="2"/>
        <v>2</v>
      </c>
      <c r="AK3" s="15">
        <f t="shared" si="2"/>
        <v>3</v>
      </c>
      <c r="AL3" s="15">
        <f t="shared" si="2"/>
        <v>4</v>
      </c>
      <c r="AM3" s="15">
        <f t="shared" si="2"/>
        <v>5</v>
      </c>
      <c r="AN3" s="15">
        <f t="shared" si="2"/>
        <v>6</v>
      </c>
      <c r="AO3" s="15">
        <f t="shared" si="2"/>
        <v>7</v>
      </c>
      <c r="AP3" s="15">
        <f t="shared" si="2"/>
        <v>1</v>
      </c>
      <c r="AQ3" s="15">
        <f t="shared" si="2"/>
        <v>2</v>
      </c>
      <c r="AR3" s="15">
        <f t="shared" si="2"/>
        <v>3</v>
      </c>
      <c r="AS3" s="15">
        <f t="shared" si="2"/>
        <v>4</v>
      </c>
      <c r="AT3" s="15">
        <f t="shared" si="2"/>
        <v>5</v>
      </c>
      <c r="AU3" s="15">
        <f t="shared" si="2"/>
        <v>6</v>
      </c>
      <c r="AV3" s="15">
        <f t="shared" si="2"/>
        <v>7</v>
      </c>
      <c r="AW3" s="15">
        <f t="shared" si="2"/>
        <v>1</v>
      </c>
      <c r="AX3" s="15">
        <f t="shared" si="2"/>
        <v>2</v>
      </c>
      <c r="AY3" s="15">
        <f t="shared" si="2"/>
        <v>3</v>
      </c>
      <c r="AZ3" s="15">
        <f t="shared" si="2"/>
        <v>4</v>
      </c>
      <c r="BA3" s="15">
        <f t="shared" si="2"/>
        <v>5</v>
      </c>
      <c r="BB3" s="15">
        <f t="shared" si="2"/>
        <v>6</v>
      </c>
      <c r="BC3" s="15">
        <f t="shared" si="2"/>
        <v>7</v>
      </c>
      <c r="BD3" s="15">
        <f t="shared" si="2"/>
        <v>1</v>
      </c>
      <c r="BE3" s="15">
        <f t="shared" si="2"/>
        <v>2</v>
      </c>
      <c r="BF3" s="15">
        <f t="shared" si="2"/>
        <v>3</v>
      </c>
      <c r="BG3" s="15">
        <f t="shared" si="2"/>
        <v>4</v>
      </c>
      <c r="BH3" s="15">
        <f t="shared" si="2"/>
        <v>5</v>
      </c>
      <c r="BI3" s="15">
        <f t="shared" si="2"/>
        <v>6</v>
      </c>
      <c r="BJ3" s="15">
        <f t="shared" si="2"/>
        <v>7</v>
      </c>
      <c r="BK3" s="15">
        <f t="shared" si="2"/>
        <v>1</v>
      </c>
      <c r="BL3" s="15">
        <f t="shared" si="2"/>
        <v>2</v>
      </c>
      <c r="BM3" s="15">
        <f t="shared" si="2"/>
        <v>3</v>
      </c>
      <c r="BN3" s="15">
        <f t="shared" si="2"/>
        <v>4</v>
      </c>
      <c r="BO3" s="15">
        <f t="shared" si="2"/>
        <v>5</v>
      </c>
      <c r="BP3" s="15">
        <f t="shared" si="2"/>
        <v>6</v>
      </c>
      <c r="BQ3" s="15">
        <f t="shared" si="2"/>
        <v>7</v>
      </c>
      <c r="BR3" s="15">
        <f t="shared" si="2"/>
        <v>1</v>
      </c>
      <c r="BS3" s="15">
        <f t="shared" si="2"/>
        <v>2</v>
      </c>
      <c r="BT3" s="15">
        <f t="shared" si="2"/>
        <v>3</v>
      </c>
      <c r="BU3" s="15">
        <f t="shared" si="2"/>
        <v>4</v>
      </c>
      <c r="BV3" s="15">
        <f t="shared" si="2"/>
        <v>5</v>
      </c>
      <c r="BW3" s="15">
        <f t="shared" si="2"/>
        <v>6</v>
      </c>
      <c r="BX3" s="15">
        <f t="shared" si="2"/>
        <v>7</v>
      </c>
      <c r="BY3" s="15">
        <f t="shared" si="2"/>
        <v>1</v>
      </c>
      <c r="BZ3" s="15">
        <f t="shared" si="2"/>
        <v>2</v>
      </c>
      <c r="CA3" s="15">
        <f t="shared" si="2"/>
        <v>3</v>
      </c>
      <c r="CB3" s="15">
        <f t="shared" si="2"/>
        <v>4</v>
      </c>
      <c r="CC3" s="15">
        <f t="shared" si="2"/>
        <v>5</v>
      </c>
      <c r="CD3" s="15">
        <f t="shared" si="2"/>
        <v>6</v>
      </c>
      <c r="CE3" s="15">
        <f t="shared" ref="CE3:CZ3" si="3">IF(CE4&lt;&gt;" ",WEEKDAY(CE4,2),"")</f>
        <v>7</v>
      </c>
      <c r="CF3" s="15">
        <f t="shared" si="3"/>
        <v>1</v>
      </c>
      <c r="CG3" s="15">
        <f t="shared" si="3"/>
        <v>2</v>
      </c>
      <c r="CH3" s="15">
        <f t="shared" si="3"/>
        <v>3</v>
      </c>
      <c r="CI3" s="15">
        <f t="shared" si="3"/>
        <v>4</v>
      </c>
      <c r="CJ3" s="15">
        <f t="shared" si="3"/>
        <v>5</v>
      </c>
      <c r="CK3" s="15">
        <f t="shared" si="3"/>
        <v>6</v>
      </c>
      <c r="CL3" s="15">
        <f t="shared" si="3"/>
        <v>7</v>
      </c>
      <c r="CM3" s="15">
        <f t="shared" si="3"/>
        <v>1</v>
      </c>
      <c r="CN3" s="15">
        <f t="shared" si="3"/>
        <v>2</v>
      </c>
      <c r="CO3" s="15">
        <f t="shared" si="3"/>
        <v>3</v>
      </c>
      <c r="CP3" s="15">
        <f t="shared" si="3"/>
        <v>4</v>
      </c>
      <c r="CQ3" s="15">
        <f t="shared" si="3"/>
        <v>5</v>
      </c>
      <c r="CR3" s="15">
        <f t="shared" si="3"/>
        <v>6</v>
      </c>
      <c r="CS3" s="15">
        <f t="shared" si="3"/>
        <v>7</v>
      </c>
      <c r="CT3" s="15">
        <f t="shared" si="3"/>
        <v>1</v>
      </c>
      <c r="CU3" s="15">
        <f t="shared" si="3"/>
        <v>2</v>
      </c>
      <c r="CV3" s="15" t="str">
        <f t="shared" si="3"/>
        <v/>
      </c>
      <c r="CW3" s="15" t="str">
        <f t="shared" si="3"/>
        <v/>
      </c>
      <c r="CX3" s="15" t="str">
        <f t="shared" si="3"/>
        <v/>
      </c>
      <c r="CY3" s="15" t="str">
        <f t="shared" si="3"/>
        <v/>
      </c>
      <c r="CZ3" s="15" t="str">
        <f t="shared" si="3"/>
        <v/>
      </c>
      <c r="DA3" s="15" t="str">
        <f t="shared" ref="DA3:DG3" si="4">IFERROR(WEEKDAY(DA4,2)," ")</f>
        <v xml:space="preserve"> </v>
      </c>
      <c r="DB3" s="15" t="str">
        <f t="shared" si="4"/>
        <v xml:space="preserve"> </v>
      </c>
      <c r="DC3" s="15" t="str">
        <f t="shared" si="4"/>
        <v xml:space="preserve"> </v>
      </c>
      <c r="DD3" s="15" t="str">
        <f t="shared" si="4"/>
        <v xml:space="preserve"> </v>
      </c>
      <c r="DE3" s="15" t="str">
        <f t="shared" si="4"/>
        <v xml:space="preserve"> </v>
      </c>
      <c r="DF3" s="15" t="str">
        <f t="shared" si="4"/>
        <v xml:space="preserve"> </v>
      </c>
      <c r="DG3" s="15" t="str">
        <f t="shared" si="4"/>
        <v xml:space="preserve"> </v>
      </c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</row>
    <row r="4" spans="1:138" s="28" customFormat="1" ht="143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14</v>
      </c>
      <c r="K4" s="64" t="s">
        <v>15</v>
      </c>
      <c r="L4" s="64" t="s">
        <v>16</v>
      </c>
      <c r="M4" s="64" t="s">
        <v>17</v>
      </c>
      <c r="N4" s="64" t="s">
        <v>18</v>
      </c>
      <c r="O4" s="24" t="s">
        <v>19</v>
      </c>
      <c r="P4" s="24" t="s">
        <v>20</v>
      </c>
      <c r="Q4" s="25" t="s">
        <v>21</v>
      </c>
      <c r="R4" s="26">
        <f>O2</f>
        <v>45240</v>
      </c>
      <c r="S4" s="26">
        <f t="shared" ref="S4:CD4" si="5">IFERROR(IF(R4+1&lt;$Q$2+1,R4+1, " ")," ")</f>
        <v>45241</v>
      </c>
      <c r="T4" s="26">
        <f t="shared" si="5"/>
        <v>45242</v>
      </c>
      <c r="U4" s="26">
        <f t="shared" si="5"/>
        <v>45243</v>
      </c>
      <c r="V4" s="26">
        <f t="shared" si="5"/>
        <v>45244</v>
      </c>
      <c r="W4" s="26">
        <f t="shared" si="5"/>
        <v>45245</v>
      </c>
      <c r="X4" s="26">
        <f t="shared" si="5"/>
        <v>45246</v>
      </c>
      <c r="Y4" s="26">
        <f t="shared" si="5"/>
        <v>45247</v>
      </c>
      <c r="Z4" s="26">
        <f t="shared" si="5"/>
        <v>45248</v>
      </c>
      <c r="AA4" s="26">
        <f t="shared" si="5"/>
        <v>45249</v>
      </c>
      <c r="AB4" s="26">
        <f t="shared" si="5"/>
        <v>45250</v>
      </c>
      <c r="AC4" s="26">
        <f t="shared" si="5"/>
        <v>45251</v>
      </c>
      <c r="AD4" s="26">
        <f t="shared" si="5"/>
        <v>45252</v>
      </c>
      <c r="AE4" s="26">
        <f t="shared" si="5"/>
        <v>45253</v>
      </c>
      <c r="AF4" s="26">
        <f t="shared" si="5"/>
        <v>45254</v>
      </c>
      <c r="AG4" s="26">
        <f t="shared" si="5"/>
        <v>45255</v>
      </c>
      <c r="AH4" s="26">
        <f t="shared" si="5"/>
        <v>45256</v>
      </c>
      <c r="AI4" s="26">
        <f t="shared" si="5"/>
        <v>45257</v>
      </c>
      <c r="AJ4" s="26">
        <f t="shared" si="5"/>
        <v>45258</v>
      </c>
      <c r="AK4" s="26">
        <f t="shared" si="5"/>
        <v>45259</v>
      </c>
      <c r="AL4" s="26">
        <f t="shared" si="5"/>
        <v>45260</v>
      </c>
      <c r="AM4" s="26">
        <f t="shared" si="5"/>
        <v>45261</v>
      </c>
      <c r="AN4" s="26">
        <f t="shared" si="5"/>
        <v>45262</v>
      </c>
      <c r="AO4" s="26">
        <f t="shared" si="5"/>
        <v>45263</v>
      </c>
      <c r="AP4" s="26">
        <f t="shared" si="5"/>
        <v>45264</v>
      </c>
      <c r="AQ4" s="26">
        <f t="shared" si="5"/>
        <v>45265</v>
      </c>
      <c r="AR4" s="26">
        <f t="shared" si="5"/>
        <v>45266</v>
      </c>
      <c r="AS4" s="26">
        <f t="shared" si="5"/>
        <v>45267</v>
      </c>
      <c r="AT4" s="26">
        <f t="shared" si="5"/>
        <v>45268</v>
      </c>
      <c r="AU4" s="26">
        <f t="shared" si="5"/>
        <v>45269</v>
      </c>
      <c r="AV4" s="26">
        <f t="shared" si="5"/>
        <v>45270</v>
      </c>
      <c r="AW4" s="26">
        <f t="shared" si="5"/>
        <v>45271</v>
      </c>
      <c r="AX4" s="26">
        <f t="shared" si="5"/>
        <v>45272</v>
      </c>
      <c r="AY4" s="26">
        <f t="shared" si="5"/>
        <v>45273</v>
      </c>
      <c r="AZ4" s="26">
        <f t="shared" si="5"/>
        <v>45274</v>
      </c>
      <c r="BA4" s="26">
        <f t="shared" si="5"/>
        <v>45275</v>
      </c>
      <c r="BB4" s="26">
        <f t="shared" si="5"/>
        <v>45276</v>
      </c>
      <c r="BC4" s="26">
        <f t="shared" si="5"/>
        <v>45277</v>
      </c>
      <c r="BD4" s="26">
        <f t="shared" si="5"/>
        <v>45278</v>
      </c>
      <c r="BE4" s="26">
        <f t="shared" si="5"/>
        <v>45279</v>
      </c>
      <c r="BF4" s="26">
        <f t="shared" si="5"/>
        <v>45280</v>
      </c>
      <c r="BG4" s="26">
        <f t="shared" si="5"/>
        <v>45281</v>
      </c>
      <c r="BH4" s="26">
        <f t="shared" si="5"/>
        <v>45282</v>
      </c>
      <c r="BI4" s="26">
        <f t="shared" si="5"/>
        <v>45283</v>
      </c>
      <c r="BJ4" s="26">
        <f t="shared" si="5"/>
        <v>45284</v>
      </c>
      <c r="BK4" s="26">
        <f t="shared" si="5"/>
        <v>45285</v>
      </c>
      <c r="BL4" s="26">
        <f t="shared" si="5"/>
        <v>45286</v>
      </c>
      <c r="BM4" s="26">
        <f t="shared" si="5"/>
        <v>45287</v>
      </c>
      <c r="BN4" s="26">
        <f t="shared" si="5"/>
        <v>45288</v>
      </c>
      <c r="BO4" s="26">
        <f t="shared" si="5"/>
        <v>45289</v>
      </c>
      <c r="BP4" s="26">
        <f t="shared" si="5"/>
        <v>45290</v>
      </c>
      <c r="BQ4" s="26">
        <f t="shared" si="5"/>
        <v>45291</v>
      </c>
      <c r="BR4" s="26">
        <f t="shared" si="5"/>
        <v>45292</v>
      </c>
      <c r="BS4" s="26">
        <f t="shared" si="5"/>
        <v>45293</v>
      </c>
      <c r="BT4" s="26">
        <f t="shared" si="5"/>
        <v>45294</v>
      </c>
      <c r="BU4" s="26">
        <f t="shared" si="5"/>
        <v>45295</v>
      </c>
      <c r="BV4" s="26">
        <f t="shared" si="5"/>
        <v>45296</v>
      </c>
      <c r="BW4" s="26">
        <f t="shared" si="5"/>
        <v>45297</v>
      </c>
      <c r="BX4" s="26">
        <f t="shared" si="5"/>
        <v>45298</v>
      </c>
      <c r="BY4" s="26">
        <f t="shared" si="5"/>
        <v>45299</v>
      </c>
      <c r="BZ4" s="26">
        <f t="shared" si="5"/>
        <v>45300</v>
      </c>
      <c r="CA4" s="26">
        <f t="shared" si="5"/>
        <v>45301</v>
      </c>
      <c r="CB4" s="26">
        <f t="shared" si="5"/>
        <v>45302</v>
      </c>
      <c r="CC4" s="26">
        <f t="shared" si="5"/>
        <v>45303</v>
      </c>
      <c r="CD4" s="26">
        <f t="shared" si="5"/>
        <v>45304</v>
      </c>
      <c r="CE4" s="26">
        <f t="shared" ref="CE4:CZ4" si="6">IFERROR(IF(CD4+1&lt;$Q$2+1,CD4+1, " ")," ")</f>
        <v>45305</v>
      </c>
      <c r="CF4" s="26">
        <f t="shared" si="6"/>
        <v>45306</v>
      </c>
      <c r="CG4" s="26">
        <f t="shared" si="6"/>
        <v>45307</v>
      </c>
      <c r="CH4" s="26">
        <f t="shared" si="6"/>
        <v>45308</v>
      </c>
      <c r="CI4" s="26">
        <f t="shared" si="6"/>
        <v>45309</v>
      </c>
      <c r="CJ4" s="26">
        <f t="shared" si="6"/>
        <v>45310</v>
      </c>
      <c r="CK4" s="26">
        <f t="shared" si="6"/>
        <v>45311</v>
      </c>
      <c r="CL4" s="26">
        <f t="shared" si="6"/>
        <v>45312</v>
      </c>
      <c r="CM4" s="26">
        <f t="shared" si="6"/>
        <v>45313</v>
      </c>
      <c r="CN4" s="26">
        <f t="shared" si="6"/>
        <v>45314</v>
      </c>
      <c r="CO4" s="26">
        <f t="shared" si="6"/>
        <v>45315</v>
      </c>
      <c r="CP4" s="26">
        <f t="shared" si="6"/>
        <v>45316</v>
      </c>
      <c r="CQ4" s="26">
        <f t="shared" si="6"/>
        <v>45317</v>
      </c>
      <c r="CR4" s="26">
        <f t="shared" si="6"/>
        <v>45318</v>
      </c>
      <c r="CS4" s="26">
        <f t="shared" si="6"/>
        <v>45319</v>
      </c>
      <c r="CT4" s="26">
        <f t="shared" si="6"/>
        <v>45320</v>
      </c>
      <c r="CU4" s="26">
        <f t="shared" si="6"/>
        <v>45321</v>
      </c>
      <c r="CV4" s="26" t="str">
        <f t="shared" si="6"/>
        <v xml:space="preserve"> </v>
      </c>
      <c r="CW4" s="26" t="str">
        <f t="shared" si="6"/>
        <v xml:space="preserve"> </v>
      </c>
      <c r="CX4" s="26" t="str">
        <f t="shared" si="6"/>
        <v xml:space="preserve"> </v>
      </c>
      <c r="CY4" s="26" t="str">
        <f t="shared" si="6"/>
        <v xml:space="preserve"> </v>
      </c>
      <c r="CZ4" s="26" t="str">
        <f t="shared" si="6"/>
        <v xml:space="preserve"> </v>
      </c>
      <c r="DA4" s="26" t="str">
        <f>IFERROR(IF(#REF!+1&lt;$Q$2+1,#REF!+1, " ")," ")</f>
        <v xml:space="preserve"> </v>
      </c>
      <c r="DB4" s="26" t="str">
        <f t="shared" ref="DB4:DY4" si="7">IFERROR(IF(DA4+1&lt;$Q$2+1,DA4+1, " ")," ")</f>
        <v xml:space="preserve"> </v>
      </c>
      <c r="DC4" s="26" t="str">
        <f t="shared" si="7"/>
        <v xml:space="preserve"> </v>
      </c>
      <c r="DD4" s="26" t="str">
        <f t="shared" si="7"/>
        <v xml:space="preserve"> </v>
      </c>
      <c r="DE4" s="26" t="str">
        <f t="shared" si="7"/>
        <v xml:space="preserve"> </v>
      </c>
      <c r="DF4" s="26" t="str">
        <f t="shared" si="7"/>
        <v xml:space="preserve"> </v>
      </c>
      <c r="DG4" s="26" t="str">
        <f t="shared" si="7"/>
        <v xml:space="preserve"> </v>
      </c>
      <c r="DH4" s="26" t="str">
        <f t="shared" si="7"/>
        <v xml:space="preserve"> </v>
      </c>
      <c r="DI4" s="26" t="str">
        <f t="shared" si="7"/>
        <v xml:space="preserve"> </v>
      </c>
      <c r="DJ4" s="26" t="str">
        <f t="shared" si="7"/>
        <v xml:space="preserve"> </v>
      </c>
      <c r="DK4" s="26" t="str">
        <f t="shared" si="7"/>
        <v xml:space="preserve"> </v>
      </c>
      <c r="DL4" s="26" t="str">
        <f t="shared" si="7"/>
        <v xml:space="preserve"> </v>
      </c>
      <c r="DM4" s="26" t="str">
        <f t="shared" si="7"/>
        <v xml:space="preserve"> </v>
      </c>
      <c r="DN4" s="26" t="str">
        <f t="shared" si="7"/>
        <v xml:space="preserve"> </v>
      </c>
      <c r="DO4" s="26" t="str">
        <f t="shared" si="7"/>
        <v xml:space="preserve"> </v>
      </c>
      <c r="DP4" s="26" t="str">
        <f t="shared" si="7"/>
        <v xml:space="preserve"> </v>
      </c>
      <c r="DQ4" s="26" t="str">
        <f t="shared" si="7"/>
        <v xml:space="preserve"> </v>
      </c>
      <c r="DR4" s="26" t="str">
        <f t="shared" si="7"/>
        <v xml:space="preserve"> </v>
      </c>
      <c r="DS4" s="26" t="str">
        <f t="shared" si="7"/>
        <v xml:space="preserve"> </v>
      </c>
      <c r="DT4" s="26" t="str">
        <f t="shared" si="7"/>
        <v xml:space="preserve"> </v>
      </c>
      <c r="DU4" s="26" t="str">
        <f t="shared" si="7"/>
        <v xml:space="preserve"> </v>
      </c>
      <c r="DV4" s="26" t="str">
        <f t="shared" si="7"/>
        <v xml:space="preserve"> </v>
      </c>
      <c r="DW4" s="26" t="str">
        <f t="shared" si="7"/>
        <v xml:space="preserve"> </v>
      </c>
      <c r="DX4" s="26" t="str">
        <f t="shared" si="7"/>
        <v xml:space="preserve"> </v>
      </c>
      <c r="DY4" s="26" t="str">
        <f t="shared" si="7"/>
        <v xml:space="preserve"> </v>
      </c>
      <c r="DZ4" s="27"/>
      <c r="EA4" s="27"/>
      <c r="EB4" s="27"/>
      <c r="EC4" s="27"/>
      <c r="ED4" s="27"/>
      <c r="EE4" s="27"/>
      <c r="EF4" s="27"/>
      <c r="EG4" s="27"/>
      <c r="EH4" s="27"/>
    </row>
    <row r="5" spans="1:138" s="28" customFormat="1" ht="18" customHeigh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65">
        <v>45231</v>
      </c>
      <c r="L5" s="65">
        <v>45261</v>
      </c>
      <c r="M5" s="65">
        <v>45292</v>
      </c>
      <c r="N5" s="65">
        <v>45323</v>
      </c>
      <c r="O5" s="24"/>
      <c r="P5" s="24"/>
      <c r="Q5" s="25"/>
      <c r="R5" s="26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7"/>
      <c r="EA5" s="27"/>
      <c r="EB5" s="27"/>
      <c r="EC5" s="27"/>
      <c r="ED5" s="27"/>
      <c r="EE5" s="27"/>
      <c r="EF5" s="27"/>
      <c r="EG5" s="27"/>
      <c r="EH5" s="27"/>
    </row>
    <row r="6" spans="1:138" s="28" customFormat="1" ht="17" customHeigh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65">
        <v>45260</v>
      </c>
      <c r="L6" s="65">
        <v>45291</v>
      </c>
      <c r="M6" s="65">
        <v>45322</v>
      </c>
      <c r="N6" s="65">
        <v>45350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7"/>
      <c r="EA6" s="27"/>
      <c r="EB6" s="27"/>
      <c r="EC6" s="27"/>
      <c r="ED6" s="27"/>
      <c r="EE6" s="27"/>
      <c r="EF6" s="27"/>
      <c r="EG6" s="27"/>
      <c r="EH6" s="27"/>
    </row>
    <row r="7" spans="1:138" x14ac:dyDescent="0.2">
      <c r="A7" s="1" t="s">
        <v>22</v>
      </c>
      <c r="B7" s="1">
        <v>1.1000000000000001</v>
      </c>
      <c r="C7" s="2" t="s">
        <v>23</v>
      </c>
      <c r="D7" s="29" t="s">
        <v>24</v>
      </c>
      <c r="E7" s="42" t="s">
        <v>25</v>
      </c>
      <c r="F7" s="37" t="s">
        <v>26</v>
      </c>
      <c r="G7" s="37" t="s">
        <v>27</v>
      </c>
      <c r="H7" s="37" t="s">
        <v>28</v>
      </c>
      <c r="I7" s="6">
        <f t="shared" ref="I7:I20" si="8">P7-O7</f>
        <v>37</v>
      </c>
      <c r="J7" s="6">
        <f t="shared" ref="J7:J20" si="9">NETWORKDAYS.INTL(O7,P7,11, Holidays)</f>
        <v>31</v>
      </c>
      <c r="K7" s="55">
        <f t="shared" ref="K7:N20" si="10">hours_per_day*MAX(NETWORKDAYS.INTL(MAX(K$5,$O7),MIN(K$6,$P7),11, Holidays),0)</f>
        <v>144</v>
      </c>
      <c r="L7" s="55">
        <f t="shared" si="10"/>
        <v>135</v>
      </c>
      <c r="M7" s="55">
        <f t="shared" si="10"/>
        <v>0</v>
      </c>
      <c r="N7" s="55">
        <f t="shared" si="10"/>
        <v>0</v>
      </c>
      <c r="O7" s="31">
        <v>45241</v>
      </c>
      <c r="P7" s="33">
        <v>45278</v>
      </c>
      <c r="Q7" s="5" t="s">
        <v>29</v>
      </c>
      <c r="R7" s="32">
        <f t="shared" ref="R7:AG22" si="11">IF($F7=" ", " ", IF(AND(R$4&gt;=$O7,R$4&lt;$P7),1,0))</f>
        <v>0</v>
      </c>
      <c r="S7" s="32">
        <f t="shared" si="11"/>
        <v>1</v>
      </c>
      <c r="T7" s="32">
        <f t="shared" si="11"/>
        <v>1</v>
      </c>
      <c r="U7" s="32">
        <f t="shared" si="11"/>
        <v>1</v>
      </c>
      <c r="V7" s="32">
        <f t="shared" si="11"/>
        <v>1</v>
      </c>
      <c r="W7" s="32">
        <f t="shared" si="11"/>
        <v>1</v>
      </c>
      <c r="X7" s="32">
        <f t="shared" si="11"/>
        <v>1</v>
      </c>
      <c r="Y7" s="32">
        <f t="shared" si="11"/>
        <v>1</v>
      </c>
      <c r="Z7" s="32">
        <f t="shared" si="11"/>
        <v>1</v>
      </c>
      <c r="AA7" s="32">
        <f t="shared" si="11"/>
        <v>1</v>
      </c>
      <c r="AB7" s="32">
        <f t="shared" si="11"/>
        <v>1</v>
      </c>
      <c r="AC7" s="32">
        <f t="shared" si="11"/>
        <v>1</v>
      </c>
      <c r="AD7" s="32">
        <f t="shared" si="11"/>
        <v>1</v>
      </c>
      <c r="AE7" s="32">
        <f t="shared" si="11"/>
        <v>1</v>
      </c>
      <c r="AF7" s="32">
        <f t="shared" si="11"/>
        <v>1</v>
      </c>
      <c r="AG7" s="32">
        <f t="shared" si="11"/>
        <v>1</v>
      </c>
      <c r="AH7" s="32">
        <f t="shared" ref="AH7:CS10" si="12">IF($F7=" ", " ", IF(AND(AH$4&gt;=$O7,AH$4&lt;$P7),1,0))</f>
        <v>1</v>
      </c>
      <c r="AI7" s="32">
        <f t="shared" si="12"/>
        <v>1</v>
      </c>
      <c r="AJ7" s="32">
        <f t="shared" si="12"/>
        <v>1</v>
      </c>
      <c r="AK7" s="32">
        <f t="shared" si="12"/>
        <v>1</v>
      </c>
      <c r="AL7" s="32">
        <f t="shared" si="12"/>
        <v>1</v>
      </c>
      <c r="AM7" s="32">
        <f t="shared" si="12"/>
        <v>1</v>
      </c>
      <c r="AN7" s="32">
        <f t="shared" si="12"/>
        <v>1</v>
      </c>
      <c r="AO7" s="32">
        <f t="shared" si="12"/>
        <v>1</v>
      </c>
      <c r="AP7" s="32">
        <f t="shared" si="12"/>
        <v>1</v>
      </c>
      <c r="AQ7" s="32">
        <f t="shared" si="12"/>
        <v>1</v>
      </c>
      <c r="AR7" s="32">
        <f t="shared" si="12"/>
        <v>1</v>
      </c>
      <c r="AS7" s="32">
        <f t="shared" si="12"/>
        <v>1</v>
      </c>
      <c r="AT7" s="32">
        <f t="shared" si="12"/>
        <v>1</v>
      </c>
      <c r="AU7" s="32">
        <f t="shared" si="12"/>
        <v>1</v>
      </c>
      <c r="AV7" s="32">
        <f t="shared" si="12"/>
        <v>1</v>
      </c>
      <c r="AW7" s="32">
        <f t="shared" si="12"/>
        <v>1</v>
      </c>
      <c r="AX7" s="32">
        <f t="shared" si="12"/>
        <v>1</v>
      </c>
      <c r="AY7" s="32">
        <f t="shared" si="12"/>
        <v>1</v>
      </c>
      <c r="AZ7" s="32">
        <f t="shared" si="12"/>
        <v>1</v>
      </c>
      <c r="BA7" s="32">
        <f t="shared" si="12"/>
        <v>1</v>
      </c>
      <c r="BB7" s="32">
        <f t="shared" si="12"/>
        <v>1</v>
      </c>
      <c r="BC7" s="32">
        <f t="shared" si="12"/>
        <v>1</v>
      </c>
      <c r="BD7" s="32">
        <f t="shared" si="12"/>
        <v>0</v>
      </c>
      <c r="BE7" s="32">
        <f t="shared" si="12"/>
        <v>0</v>
      </c>
      <c r="BF7" s="32">
        <f t="shared" si="12"/>
        <v>0</v>
      </c>
      <c r="BG7" s="32">
        <f t="shared" si="12"/>
        <v>0</v>
      </c>
      <c r="BH7" s="32">
        <f t="shared" si="12"/>
        <v>0</v>
      </c>
      <c r="BI7" s="32">
        <f t="shared" si="12"/>
        <v>0</v>
      </c>
      <c r="BJ7" s="32">
        <f t="shared" si="12"/>
        <v>0</v>
      </c>
      <c r="BK7" s="32">
        <f t="shared" si="12"/>
        <v>0</v>
      </c>
      <c r="BL7" s="32">
        <f t="shared" si="12"/>
        <v>0</v>
      </c>
      <c r="BM7" s="32">
        <f t="shared" si="12"/>
        <v>0</v>
      </c>
      <c r="BN7" s="32">
        <f t="shared" si="12"/>
        <v>0</v>
      </c>
      <c r="BO7" s="32">
        <f t="shared" si="12"/>
        <v>0</v>
      </c>
      <c r="BP7" s="32">
        <f t="shared" si="12"/>
        <v>0</v>
      </c>
      <c r="BQ7" s="32">
        <f t="shared" si="12"/>
        <v>0</v>
      </c>
      <c r="BR7" s="32">
        <f t="shared" si="12"/>
        <v>0</v>
      </c>
      <c r="BS7" s="32">
        <f t="shared" si="12"/>
        <v>0</v>
      </c>
      <c r="BT7" s="32">
        <f t="shared" si="12"/>
        <v>0</v>
      </c>
      <c r="BU7" s="32">
        <f t="shared" si="12"/>
        <v>0</v>
      </c>
      <c r="BV7" s="32">
        <f t="shared" si="12"/>
        <v>0</v>
      </c>
      <c r="BW7" s="32">
        <f t="shared" si="12"/>
        <v>0</v>
      </c>
      <c r="BX7" s="32">
        <f t="shared" si="12"/>
        <v>0</v>
      </c>
      <c r="BY7" s="32">
        <f t="shared" si="12"/>
        <v>0</v>
      </c>
      <c r="BZ7" s="32">
        <f t="shared" si="12"/>
        <v>0</v>
      </c>
      <c r="CA7" s="32">
        <f t="shared" si="12"/>
        <v>0</v>
      </c>
      <c r="CB7" s="32">
        <f t="shared" si="12"/>
        <v>0</v>
      </c>
      <c r="CC7" s="32">
        <f t="shared" si="12"/>
        <v>0</v>
      </c>
      <c r="CD7" s="32">
        <f t="shared" si="12"/>
        <v>0</v>
      </c>
      <c r="CE7" s="32">
        <f t="shared" si="12"/>
        <v>0</v>
      </c>
      <c r="CF7" s="32">
        <f t="shared" si="12"/>
        <v>0</v>
      </c>
      <c r="CG7" s="32">
        <f t="shared" si="12"/>
        <v>0</v>
      </c>
      <c r="CH7" s="32">
        <f t="shared" si="12"/>
        <v>0</v>
      </c>
      <c r="CI7" s="32">
        <f t="shared" si="12"/>
        <v>0</v>
      </c>
      <c r="CJ7" s="32">
        <f t="shared" si="12"/>
        <v>0</v>
      </c>
      <c r="CK7" s="32">
        <f t="shared" si="12"/>
        <v>0</v>
      </c>
      <c r="CL7" s="32">
        <f t="shared" si="12"/>
        <v>0</v>
      </c>
      <c r="CM7" s="32">
        <f t="shared" si="12"/>
        <v>0</v>
      </c>
      <c r="CN7" s="32">
        <f t="shared" si="12"/>
        <v>0</v>
      </c>
      <c r="CO7" s="32">
        <f t="shared" si="12"/>
        <v>0</v>
      </c>
      <c r="CP7" s="32">
        <f t="shared" si="12"/>
        <v>0</v>
      </c>
      <c r="CQ7" s="32">
        <f t="shared" si="12"/>
        <v>0</v>
      </c>
      <c r="CR7" s="32">
        <f t="shared" si="12"/>
        <v>0</v>
      </c>
      <c r="CS7" s="32">
        <f t="shared" si="12"/>
        <v>0</v>
      </c>
      <c r="CT7" s="32">
        <f t="shared" ref="CT7:CZ10" si="13">IF($F7=" ", " ", IF(AND(CT$4&gt;=$O7,CT$4&lt;$P7),1,0))</f>
        <v>0</v>
      </c>
      <c r="CU7" s="32">
        <f t="shared" si="13"/>
        <v>0</v>
      </c>
      <c r="CV7" s="32">
        <f t="shared" si="13"/>
        <v>0</v>
      </c>
      <c r="CW7" s="32">
        <f t="shared" si="13"/>
        <v>0</v>
      </c>
      <c r="CX7" s="32">
        <f t="shared" si="13"/>
        <v>0</v>
      </c>
      <c r="CY7" s="32">
        <f t="shared" si="13"/>
        <v>0</v>
      </c>
      <c r="CZ7" s="32">
        <f t="shared" si="13"/>
        <v>0</v>
      </c>
    </row>
    <row r="8" spans="1:138" x14ac:dyDescent="0.2">
      <c r="A8" s="1" t="s">
        <v>22</v>
      </c>
      <c r="B8" s="1" t="s">
        <v>214</v>
      </c>
      <c r="C8" s="2" t="s">
        <v>101</v>
      </c>
      <c r="D8" s="29" t="s">
        <v>30</v>
      </c>
      <c r="E8" s="42" t="s">
        <v>31</v>
      </c>
      <c r="F8" s="37" t="s">
        <v>32</v>
      </c>
      <c r="G8" s="37" t="s">
        <v>27</v>
      </c>
      <c r="H8" s="37" t="s">
        <v>33</v>
      </c>
      <c r="I8" s="6">
        <f>P8-O8</f>
        <v>42</v>
      </c>
      <c r="J8" s="6">
        <f t="shared" ref="J8" si="14">NETWORKDAYS.INTL(O8,P8,11, Holidays)</f>
        <v>35</v>
      </c>
      <c r="K8" s="55">
        <f t="shared" si="10"/>
        <v>0</v>
      </c>
      <c r="L8" s="55">
        <f t="shared" si="10"/>
        <v>99</v>
      </c>
      <c r="M8" s="55">
        <f t="shared" si="10"/>
        <v>216</v>
      </c>
      <c r="N8" s="55">
        <f t="shared" si="10"/>
        <v>0</v>
      </c>
      <c r="O8" s="31">
        <v>45278</v>
      </c>
      <c r="P8" s="31">
        <v>45320</v>
      </c>
      <c r="Q8" s="5"/>
      <c r="R8" s="32">
        <f t="shared" si="11"/>
        <v>0</v>
      </c>
      <c r="S8" s="32">
        <f t="shared" ref="S8:CD11" si="15">IF($F8=" ", " ", IF(AND(S$4&gt;=$O8,S$4&lt;$P8),1,0))</f>
        <v>0</v>
      </c>
      <c r="T8" s="32">
        <f t="shared" si="15"/>
        <v>0</v>
      </c>
      <c r="U8" s="32">
        <f t="shared" si="15"/>
        <v>0</v>
      </c>
      <c r="V8" s="32">
        <f t="shared" si="15"/>
        <v>0</v>
      </c>
      <c r="W8" s="32">
        <f t="shared" si="15"/>
        <v>0</v>
      </c>
      <c r="X8" s="32">
        <f t="shared" si="15"/>
        <v>0</v>
      </c>
      <c r="Y8" s="32">
        <f t="shared" si="15"/>
        <v>0</v>
      </c>
      <c r="Z8" s="32">
        <f t="shared" si="15"/>
        <v>0</v>
      </c>
      <c r="AA8" s="32">
        <f t="shared" si="15"/>
        <v>0</v>
      </c>
      <c r="AB8" s="32">
        <f t="shared" si="15"/>
        <v>0</v>
      </c>
      <c r="AC8" s="32">
        <f t="shared" si="15"/>
        <v>0</v>
      </c>
      <c r="AD8" s="32">
        <f t="shared" si="15"/>
        <v>0</v>
      </c>
      <c r="AE8" s="32">
        <f t="shared" si="15"/>
        <v>0</v>
      </c>
      <c r="AF8" s="32">
        <f t="shared" si="15"/>
        <v>0</v>
      </c>
      <c r="AG8" s="32">
        <f t="shared" si="15"/>
        <v>0</v>
      </c>
      <c r="AH8" s="32">
        <f t="shared" si="15"/>
        <v>0</v>
      </c>
      <c r="AI8" s="32">
        <f t="shared" si="15"/>
        <v>0</v>
      </c>
      <c r="AJ8" s="32">
        <f t="shared" si="15"/>
        <v>0</v>
      </c>
      <c r="AK8" s="32">
        <f t="shared" si="15"/>
        <v>0</v>
      </c>
      <c r="AL8" s="32">
        <f t="shared" si="15"/>
        <v>0</v>
      </c>
      <c r="AM8" s="32">
        <f t="shared" si="15"/>
        <v>0</v>
      </c>
      <c r="AN8" s="32">
        <f t="shared" si="15"/>
        <v>0</v>
      </c>
      <c r="AO8" s="32">
        <f t="shared" si="15"/>
        <v>0</v>
      </c>
      <c r="AP8" s="32">
        <f t="shared" si="15"/>
        <v>0</v>
      </c>
      <c r="AQ8" s="32">
        <f t="shared" si="15"/>
        <v>0</v>
      </c>
      <c r="AR8" s="32">
        <f t="shared" si="15"/>
        <v>0</v>
      </c>
      <c r="AS8" s="32">
        <f t="shared" si="15"/>
        <v>0</v>
      </c>
      <c r="AT8" s="32">
        <f t="shared" si="15"/>
        <v>0</v>
      </c>
      <c r="AU8" s="32">
        <f t="shared" si="15"/>
        <v>0</v>
      </c>
      <c r="AV8" s="32">
        <f t="shared" si="15"/>
        <v>0</v>
      </c>
      <c r="AW8" s="32">
        <f t="shared" si="15"/>
        <v>0</v>
      </c>
      <c r="AX8" s="32">
        <f t="shared" si="15"/>
        <v>0</v>
      </c>
      <c r="AY8" s="32">
        <f t="shared" si="15"/>
        <v>0</v>
      </c>
      <c r="AZ8" s="32">
        <f t="shared" si="15"/>
        <v>0</v>
      </c>
      <c r="BA8" s="32">
        <f t="shared" si="15"/>
        <v>0</v>
      </c>
      <c r="BB8" s="32">
        <f t="shared" si="15"/>
        <v>0</v>
      </c>
      <c r="BC8" s="32">
        <f t="shared" si="15"/>
        <v>0</v>
      </c>
      <c r="BD8" s="32">
        <f t="shared" si="15"/>
        <v>1</v>
      </c>
      <c r="BE8" s="32">
        <f t="shared" si="15"/>
        <v>1</v>
      </c>
      <c r="BF8" s="32">
        <f t="shared" si="15"/>
        <v>1</v>
      </c>
      <c r="BG8" s="32">
        <f t="shared" si="15"/>
        <v>1</v>
      </c>
      <c r="BH8" s="32">
        <f t="shared" si="15"/>
        <v>1</v>
      </c>
      <c r="BI8" s="32">
        <f t="shared" si="15"/>
        <v>1</v>
      </c>
      <c r="BJ8" s="32">
        <f t="shared" si="15"/>
        <v>1</v>
      </c>
      <c r="BK8" s="32">
        <f t="shared" si="15"/>
        <v>1</v>
      </c>
      <c r="BL8" s="32">
        <f t="shared" si="15"/>
        <v>1</v>
      </c>
      <c r="BM8" s="32">
        <f t="shared" si="15"/>
        <v>1</v>
      </c>
      <c r="BN8" s="32">
        <f t="shared" si="15"/>
        <v>1</v>
      </c>
      <c r="BO8" s="32">
        <f t="shared" si="15"/>
        <v>1</v>
      </c>
      <c r="BP8" s="32">
        <f t="shared" si="15"/>
        <v>1</v>
      </c>
      <c r="BQ8" s="32">
        <f t="shared" si="15"/>
        <v>1</v>
      </c>
      <c r="BR8" s="32">
        <f t="shared" si="15"/>
        <v>1</v>
      </c>
      <c r="BS8" s="32">
        <f t="shared" si="15"/>
        <v>1</v>
      </c>
      <c r="BT8" s="32">
        <f t="shared" si="15"/>
        <v>1</v>
      </c>
      <c r="BU8" s="32">
        <f t="shared" si="15"/>
        <v>1</v>
      </c>
      <c r="BV8" s="32">
        <f t="shared" si="15"/>
        <v>1</v>
      </c>
      <c r="BW8" s="32">
        <f t="shared" si="15"/>
        <v>1</v>
      </c>
      <c r="BX8" s="32">
        <f t="shared" si="15"/>
        <v>1</v>
      </c>
      <c r="BY8" s="32">
        <f t="shared" si="15"/>
        <v>1</v>
      </c>
      <c r="BZ8" s="32">
        <f t="shared" si="15"/>
        <v>1</v>
      </c>
      <c r="CA8" s="32">
        <f t="shared" si="15"/>
        <v>1</v>
      </c>
      <c r="CB8" s="32">
        <f t="shared" si="15"/>
        <v>1</v>
      </c>
      <c r="CC8" s="32">
        <f t="shared" si="15"/>
        <v>1</v>
      </c>
      <c r="CD8" s="32">
        <f t="shared" si="15"/>
        <v>1</v>
      </c>
      <c r="CE8" s="32">
        <f t="shared" si="12"/>
        <v>1</v>
      </c>
      <c r="CF8" s="32">
        <f t="shared" si="12"/>
        <v>1</v>
      </c>
      <c r="CG8" s="32">
        <f t="shared" si="12"/>
        <v>1</v>
      </c>
      <c r="CH8" s="32">
        <f t="shared" si="12"/>
        <v>1</v>
      </c>
      <c r="CI8" s="32">
        <f t="shared" si="12"/>
        <v>1</v>
      </c>
      <c r="CJ8" s="32">
        <f t="shared" si="12"/>
        <v>1</v>
      </c>
      <c r="CK8" s="32">
        <f t="shared" si="12"/>
        <v>1</v>
      </c>
      <c r="CL8" s="32">
        <f t="shared" si="12"/>
        <v>1</v>
      </c>
      <c r="CM8" s="32">
        <f t="shared" si="12"/>
        <v>1</v>
      </c>
      <c r="CN8" s="32">
        <f t="shared" si="12"/>
        <v>1</v>
      </c>
      <c r="CO8" s="32">
        <f t="shared" si="12"/>
        <v>1</v>
      </c>
      <c r="CP8" s="32">
        <f t="shared" si="12"/>
        <v>1</v>
      </c>
      <c r="CQ8" s="32">
        <f t="shared" si="12"/>
        <v>1</v>
      </c>
      <c r="CR8" s="32">
        <f t="shared" si="12"/>
        <v>1</v>
      </c>
      <c r="CS8" s="32">
        <f t="shared" si="12"/>
        <v>1</v>
      </c>
      <c r="CT8" s="32">
        <f t="shared" si="13"/>
        <v>0</v>
      </c>
      <c r="CU8" s="32">
        <f t="shared" si="13"/>
        <v>0</v>
      </c>
      <c r="CV8" s="32">
        <f t="shared" si="13"/>
        <v>0</v>
      </c>
      <c r="CW8" s="32">
        <f t="shared" si="13"/>
        <v>0</v>
      </c>
      <c r="CX8" s="32">
        <f t="shared" si="13"/>
        <v>0</v>
      </c>
      <c r="CY8" s="32">
        <f t="shared" si="13"/>
        <v>0</v>
      </c>
      <c r="CZ8" s="32">
        <f t="shared" si="13"/>
        <v>0</v>
      </c>
    </row>
    <row r="9" spans="1:138" x14ac:dyDescent="0.2">
      <c r="A9" s="1" t="s">
        <v>22</v>
      </c>
      <c r="B9" s="1" t="s">
        <v>214</v>
      </c>
      <c r="C9" s="2" t="s">
        <v>101</v>
      </c>
      <c r="D9" s="29" t="s">
        <v>30</v>
      </c>
      <c r="E9" s="42">
        <v>2</v>
      </c>
      <c r="F9" s="37" t="s">
        <v>34</v>
      </c>
      <c r="G9" s="37" t="s">
        <v>27</v>
      </c>
      <c r="H9" s="37" t="s">
        <v>35</v>
      </c>
      <c r="I9" s="6">
        <f t="shared" si="8"/>
        <v>79</v>
      </c>
      <c r="J9" s="6">
        <f t="shared" si="9"/>
        <v>65</v>
      </c>
      <c r="K9" s="55">
        <f t="shared" si="10"/>
        <v>144</v>
      </c>
      <c r="L9" s="55">
        <f t="shared" si="10"/>
        <v>225</v>
      </c>
      <c r="M9" s="55">
        <f t="shared" si="10"/>
        <v>216</v>
      </c>
      <c r="N9" s="55">
        <f t="shared" si="10"/>
        <v>0</v>
      </c>
      <c r="O9" s="31">
        <v>45241</v>
      </c>
      <c r="P9" s="31">
        <v>45320</v>
      </c>
      <c r="Q9" s="5" t="s">
        <v>36</v>
      </c>
      <c r="R9" s="32">
        <f t="shared" si="11"/>
        <v>0</v>
      </c>
      <c r="S9" s="32">
        <f t="shared" si="15"/>
        <v>1</v>
      </c>
      <c r="T9" s="32">
        <f t="shared" si="15"/>
        <v>1</v>
      </c>
      <c r="U9" s="32">
        <f t="shared" si="15"/>
        <v>1</v>
      </c>
      <c r="V9" s="32">
        <f t="shared" si="15"/>
        <v>1</v>
      </c>
      <c r="W9" s="32">
        <f t="shared" si="15"/>
        <v>1</v>
      </c>
      <c r="X9" s="32">
        <f t="shared" si="15"/>
        <v>1</v>
      </c>
      <c r="Y9" s="32">
        <f t="shared" si="15"/>
        <v>1</v>
      </c>
      <c r="Z9" s="32">
        <f t="shared" si="15"/>
        <v>1</v>
      </c>
      <c r="AA9" s="32">
        <f t="shared" si="15"/>
        <v>1</v>
      </c>
      <c r="AB9" s="32">
        <f t="shared" si="15"/>
        <v>1</v>
      </c>
      <c r="AC9" s="32">
        <f t="shared" si="15"/>
        <v>1</v>
      </c>
      <c r="AD9" s="32">
        <f t="shared" si="15"/>
        <v>1</v>
      </c>
      <c r="AE9" s="32">
        <f t="shared" si="15"/>
        <v>1</v>
      </c>
      <c r="AF9" s="32">
        <f t="shared" si="15"/>
        <v>1</v>
      </c>
      <c r="AG9" s="32">
        <f t="shared" si="15"/>
        <v>1</v>
      </c>
      <c r="AH9" s="32">
        <f t="shared" si="15"/>
        <v>1</v>
      </c>
      <c r="AI9" s="32">
        <f t="shared" si="15"/>
        <v>1</v>
      </c>
      <c r="AJ9" s="32">
        <f t="shared" si="15"/>
        <v>1</v>
      </c>
      <c r="AK9" s="32">
        <f t="shared" si="15"/>
        <v>1</v>
      </c>
      <c r="AL9" s="32">
        <f t="shared" si="15"/>
        <v>1</v>
      </c>
      <c r="AM9" s="32">
        <f t="shared" si="15"/>
        <v>1</v>
      </c>
      <c r="AN9" s="32">
        <f t="shared" si="15"/>
        <v>1</v>
      </c>
      <c r="AO9" s="32">
        <f t="shared" si="15"/>
        <v>1</v>
      </c>
      <c r="AP9" s="32">
        <f t="shared" si="15"/>
        <v>1</v>
      </c>
      <c r="AQ9" s="32">
        <f t="shared" si="15"/>
        <v>1</v>
      </c>
      <c r="AR9" s="32">
        <f t="shared" si="15"/>
        <v>1</v>
      </c>
      <c r="AS9" s="32">
        <f t="shared" si="15"/>
        <v>1</v>
      </c>
      <c r="AT9" s="32">
        <f t="shared" si="15"/>
        <v>1</v>
      </c>
      <c r="AU9" s="32">
        <f t="shared" si="15"/>
        <v>1</v>
      </c>
      <c r="AV9" s="32">
        <f t="shared" si="15"/>
        <v>1</v>
      </c>
      <c r="AW9" s="32">
        <f t="shared" si="15"/>
        <v>1</v>
      </c>
      <c r="AX9" s="32">
        <f t="shared" si="15"/>
        <v>1</v>
      </c>
      <c r="AY9" s="32">
        <f t="shared" si="15"/>
        <v>1</v>
      </c>
      <c r="AZ9" s="32">
        <f t="shared" si="15"/>
        <v>1</v>
      </c>
      <c r="BA9" s="32">
        <f t="shared" si="15"/>
        <v>1</v>
      </c>
      <c r="BB9" s="32">
        <f t="shared" si="15"/>
        <v>1</v>
      </c>
      <c r="BC9" s="32">
        <f t="shared" si="15"/>
        <v>1</v>
      </c>
      <c r="BD9" s="32">
        <f t="shared" si="15"/>
        <v>1</v>
      </c>
      <c r="BE9" s="32">
        <f t="shared" si="15"/>
        <v>1</v>
      </c>
      <c r="BF9" s="32">
        <f t="shared" si="15"/>
        <v>1</v>
      </c>
      <c r="BG9" s="32">
        <f t="shared" si="15"/>
        <v>1</v>
      </c>
      <c r="BH9" s="32">
        <f t="shared" si="15"/>
        <v>1</v>
      </c>
      <c r="BI9" s="32">
        <f t="shared" si="15"/>
        <v>1</v>
      </c>
      <c r="BJ9" s="32">
        <f t="shared" si="15"/>
        <v>1</v>
      </c>
      <c r="BK9" s="32">
        <f t="shared" si="15"/>
        <v>1</v>
      </c>
      <c r="BL9" s="32">
        <f t="shared" si="15"/>
        <v>1</v>
      </c>
      <c r="BM9" s="32">
        <f t="shared" si="15"/>
        <v>1</v>
      </c>
      <c r="BN9" s="32">
        <f t="shared" si="15"/>
        <v>1</v>
      </c>
      <c r="BO9" s="32">
        <f t="shared" si="15"/>
        <v>1</v>
      </c>
      <c r="BP9" s="32">
        <f t="shared" si="15"/>
        <v>1</v>
      </c>
      <c r="BQ9" s="32">
        <f t="shared" si="15"/>
        <v>1</v>
      </c>
      <c r="BR9" s="32">
        <f t="shared" si="15"/>
        <v>1</v>
      </c>
      <c r="BS9" s="32">
        <f t="shared" si="15"/>
        <v>1</v>
      </c>
      <c r="BT9" s="32">
        <f t="shared" si="15"/>
        <v>1</v>
      </c>
      <c r="BU9" s="32">
        <f t="shared" si="15"/>
        <v>1</v>
      </c>
      <c r="BV9" s="32">
        <f t="shared" si="15"/>
        <v>1</v>
      </c>
      <c r="BW9" s="32">
        <f t="shared" si="15"/>
        <v>1</v>
      </c>
      <c r="BX9" s="32">
        <f t="shared" si="15"/>
        <v>1</v>
      </c>
      <c r="BY9" s="32">
        <f t="shared" si="15"/>
        <v>1</v>
      </c>
      <c r="BZ9" s="32">
        <f t="shared" si="15"/>
        <v>1</v>
      </c>
      <c r="CA9" s="32">
        <f t="shared" si="15"/>
        <v>1</v>
      </c>
      <c r="CB9" s="32">
        <f t="shared" si="15"/>
        <v>1</v>
      </c>
      <c r="CC9" s="32">
        <f t="shared" si="15"/>
        <v>1</v>
      </c>
      <c r="CD9" s="32">
        <f t="shared" si="15"/>
        <v>1</v>
      </c>
      <c r="CE9" s="32">
        <f t="shared" si="12"/>
        <v>1</v>
      </c>
      <c r="CF9" s="32">
        <f t="shared" si="12"/>
        <v>1</v>
      </c>
      <c r="CG9" s="32">
        <f t="shared" si="12"/>
        <v>1</v>
      </c>
      <c r="CH9" s="32">
        <f t="shared" si="12"/>
        <v>1</v>
      </c>
      <c r="CI9" s="32">
        <f t="shared" si="12"/>
        <v>1</v>
      </c>
      <c r="CJ9" s="32">
        <f t="shared" si="12"/>
        <v>1</v>
      </c>
      <c r="CK9" s="32">
        <f t="shared" si="12"/>
        <v>1</v>
      </c>
      <c r="CL9" s="32">
        <f t="shared" si="12"/>
        <v>1</v>
      </c>
      <c r="CM9" s="32">
        <f t="shared" si="12"/>
        <v>1</v>
      </c>
      <c r="CN9" s="32">
        <f t="shared" si="12"/>
        <v>1</v>
      </c>
      <c r="CO9" s="32">
        <f t="shared" si="12"/>
        <v>1</v>
      </c>
      <c r="CP9" s="32">
        <f t="shared" si="12"/>
        <v>1</v>
      </c>
      <c r="CQ9" s="32">
        <f t="shared" si="12"/>
        <v>1</v>
      </c>
      <c r="CR9" s="32">
        <f t="shared" si="12"/>
        <v>1</v>
      </c>
      <c r="CS9" s="32">
        <f t="shared" si="12"/>
        <v>1</v>
      </c>
      <c r="CT9" s="32">
        <f t="shared" si="13"/>
        <v>0</v>
      </c>
      <c r="CU9" s="32">
        <f t="shared" si="13"/>
        <v>0</v>
      </c>
      <c r="CV9" s="32">
        <f t="shared" si="13"/>
        <v>0</v>
      </c>
      <c r="CW9" s="32">
        <f t="shared" si="13"/>
        <v>0</v>
      </c>
      <c r="CX9" s="32">
        <f t="shared" si="13"/>
        <v>0</v>
      </c>
      <c r="CY9" s="32">
        <f t="shared" si="13"/>
        <v>0</v>
      </c>
      <c r="CZ9" s="32">
        <f t="shared" si="13"/>
        <v>0</v>
      </c>
    </row>
    <row r="10" spans="1:138" x14ac:dyDescent="0.2">
      <c r="A10" s="1" t="s">
        <v>22</v>
      </c>
      <c r="B10" s="1" t="s">
        <v>214</v>
      </c>
      <c r="C10" s="2" t="s">
        <v>101</v>
      </c>
      <c r="D10" s="29" t="s">
        <v>30</v>
      </c>
      <c r="E10" s="42">
        <v>3</v>
      </c>
      <c r="F10" s="37" t="s">
        <v>37</v>
      </c>
      <c r="G10" s="37" t="s">
        <v>27</v>
      </c>
      <c r="H10" s="37" t="s">
        <v>33</v>
      </c>
      <c r="I10" s="6">
        <f>P10-O10</f>
        <v>71</v>
      </c>
      <c r="J10" s="6">
        <f t="shared" si="9"/>
        <v>58</v>
      </c>
      <c r="K10" s="55">
        <f t="shared" si="10"/>
        <v>81</v>
      </c>
      <c r="L10" s="55">
        <f t="shared" si="10"/>
        <v>225</v>
      </c>
      <c r="M10" s="55">
        <f t="shared" si="10"/>
        <v>216</v>
      </c>
      <c r="N10" s="55">
        <f t="shared" si="10"/>
        <v>0</v>
      </c>
      <c r="O10" s="31">
        <v>45249</v>
      </c>
      <c r="P10" s="31">
        <v>45320</v>
      </c>
      <c r="Q10" s="5"/>
      <c r="R10" s="32">
        <f t="shared" si="11"/>
        <v>0</v>
      </c>
      <c r="S10" s="32">
        <f t="shared" si="15"/>
        <v>0</v>
      </c>
      <c r="T10" s="32">
        <f t="shared" si="15"/>
        <v>0</v>
      </c>
      <c r="U10" s="32">
        <f t="shared" si="15"/>
        <v>0</v>
      </c>
      <c r="V10" s="32">
        <f t="shared" si="15"/>
        <v>0</v>
      </c>
      <c r="W10" s="32">
        <f t="shared" si="15"/>
        <v>0</v>
      </c>
      <c r="X10" s="32">
        <f t="shared" si="15"/>
        <v>0</v>
      </c>
      <c r="Y10" s="32">
        <f t="shared" si="15"/>
        <v>0</v>
      </c>
      <c r="Z10" s="32">
        <f t="shared" si="15"/>
        <v>0</v>
      </c>
      <c r="AA10" s="32">
        <f t="shared" si="15"/>
        <v>1</v>
      </c>
      <c r="AB10" s="32">
        <f t="shared" si="15"/>
        <v>1</v>
      </c>
      <c r="AC10" s="32">
        <f t="shared" si="15"/>
        <v>1</v>
      </c>
      <c r="AD10" s="32">
        <f t="shared" si="15"/>
        <v>1</v>
      </c>
      <c r="AE10" s="32">
        <f t="shared" si="15"/>
        <v>1</v>
      </c>
      <c r="AF10" s="32">
        <f t="shared" si="15"/>
        <v>1</v>
      </c>
      <c r="AG10" s="32">
        <f t="shared" si="15"/>
        <v>1</v>
      </c>
      <c r="AH10" s="32">
        <f t="shared" si="15"/>
        <v>1</v>
      </c>
      <c r="AI10" s="32">
        <f t="shared" si="15"/>
        <v>1</v>
      </c>
      <c r="AJ10" s="32">
        <f t="shared" si="15"/>
        <v>1</v>
      </c>
      <c r="AK10" s="32">
        <f t="shared" si="15"/>
        <v>1</v>
      </c>
      <c r="AL10" s="32">
        <f t="shared" si="15"/>
        <v>1</v>
      </c>
      <c r="AM10" s="32">
        <f t="shared" si="15"/>
        <v>1</v>
      </c>
      <c r="AN10" s="32">
        <f t="shared" si="15"/>
        <v>1</v>
      </c>
      <c r="AO10" s="32">
        <f t="shared" si="15"/>
        <v>1</v>
      </c>
      <c r="AP10" s="32">
        <f t="shared" si="15"/>
        <v>1</v>
      </c>
      <c r="AQ10" s="32">
        <f t="shared" si="15"/>
        <v>1</v>
      </c>
      <c r="AR10" s="32">
        <f t="shared" si="15"/>
        <v>1</v>
      </c>
      <c r="AS10" s="32">
        <f t="shared" si="15"/>
        <v>1</v>
      </c>
      <c r="AT10" s="32">
        <f t="shared" si="15"/>
        <v>1</v>
      </c>
      <c r="AU10" s="32">
        <f t="shared" si="15"/>
        <v>1</v>
      </c>
      <c r="AV10" s="32">
        <f t="shared" si="15"/>
        <v>1</v>
      </c>
      <c r="AW10" s="32">
        <f t="shared" si="15"/>
        <v>1</v>
      </c>
      <c r="AX10" s="32">
        <f t="shared" si="15"/>
        <v>1</v>
      </c>
      <c r="AY10" s="32">
        <f t="shared" si="15"/>
        <v>1</v>
      </c>
      <c r="AZ10" s="32">
        <f t="shared" si="15"/>
        <v>1</v>
      </c>
      <c r="BA10" s="32">
        <f t="shared" si="15"/>
        <v>1</v>
      </c>
      <c r="BB10" s="32">
        <f t="shared" si="15"/>
        <v>1</v>
      </c>
      <c r="BC10" s="32">
        <f t="shared" si="15"/>
        <v>1</v>
      </c>
      <c r="BD10" s="32">
        <f t="shared" si="15"/>
        <v>1</v>
      </c>
      <c r="BE10" s="32">
        <f t="shared" si="15"/>
        <v>1</v>
      </c>
      <c r="BF10" s="32">
        <f t="shared" si="15"/>
        <v>1</v>
      </c>
      <c r="BG10" s="32">
        <f t="shared" si="15"/>
        <v>1</v>
      </c>
      <c r="BH10" s="32">
        <f t="shared" si="15"/>
        <v>1</v>
      </c>
      <c r="BI10" s="32">
        <f t="shared" si="15"/>
        <v>1</v>
      </c>
      <c r="BJ10" s="32">
        <f t="shared" si="15"/>
        <v>1</v>
      </c>
      <c r="BK10" s="32">
        <f t="shared" si="15"/>
        <v>1</v>
      </c>
      <c r="BL10" s="32">
        <f t="shared" si="15"/>
        <v>1</v>
      </c>
      <c r="BM10" s="32">
        <f t="shared" si="15"/>
        <v>1</v>
      </c>
      <c r="BN10" s="32">
        <f t="shared" si="15"/>
        <v>1</v>
      </c>
      <c r="BO10" s="32">
        <f t="shared" si="15"/>
        <v>1</v>
      </c>
      <c r="BP10" s="32">
        <f t="shared" si="15"/>
        <v>1</v>
      </c>
      <c r="BQ10" s="32">
        <f t="shared" si="15"/>
        <v>1</v>
      </c>
      <c r="BR10" s="32">
        <f t="shared" si="15"/>
        <v>1</v>
      </c>
      <c r="BS10" s="32">
        <f t="shared" si="15"/>
        <v>1</v>
      </c>
      <c r="BT10" s="32">
        <f t="shared" si="15"/>
        <v>1</v>
      </c>
      <c r="BU10" s="32">
        <f t="shared" si="15"/>
        <v>1</v>
      </c>
      <c r="BV10" s="32">
        <f t="shared" si="15"/>
        <v>1</v>
      </c>
      <c r="BW10" s="32">
        <f t="shared" si="15"/>
        <v>1</v>
      </c>
      <c r="BX10" s="32">
        <f t="shared" si="15"/>
        <v>1</v>
      </c>
      <c r="BY10" s="32">
        <f t="shared" si="15"/>
        <v>1</v>
      </c>
      <c r="BZ10" s="32">
        <f t="shared" si="15"/>
        <v>1</v>
      </c>
      <c r="CA10" s="32">
        <f t="shared" si="15"/>
        <v>1</v>
      </c>
      <c r="CB10" s="32">
        <f t="shared" si="15"/>
        <v>1</v>
      </c>
      <c r="CC10" s="32">
        <f t="shared" si="15"/>
        <v>1</v>
      </c>
      <c r="CD10" s="32">
        <f t="shared" si="15"/>
        <v>1</v>
      </c>
      <c r="CE10" s="32">
        <f t="shared" si="12"/>
        <v>1</v>
      </c>
      <c r="CF10" s="32">
        <f t="shared" si="12"/>
        <v>1</v>
      </c>
      <c r="CG10" s="32">
        <f t="shared" si="12"/>
        <v>1</v>
      </c>
      <c r="CH10" s="32">
        <f t="shared" si="12"/>
        <v>1</v>
      </c>
      <c r="CI10" s="32">
        <f t="shared" si="12"/>
        <v>1</v>
      </c>
      <c r="CJ10" s="32">
        <f t="shared" si="12"/>
        <v>1</v>
      </c>
      <c r="CK10" s="32">
        <f t="shared" si="12"/>
        <v>1</v>
      </c>
      <c r="CL10" s="32">
        <f t="shared" si="12"/>
        <v>1</v>
      </c>
      <c r="CM10" s="32">
        <f t="shared" si="12"/>
        <v>1</v>
      </c>
      <c r="CN10" s="32">
        <f t="shared" si="12"/>
        <v>1</v>
      </c>
      <c r="CO10" s="32">
        <f t="shared" si="12"/>
        <v>1</v>
      </c>
      <c r="CP10" s="32">
        <f t="shared" si="12"/>
        <v>1</v>
      </c>
      <c r="CQ10" s="32">
        <f t="shared" si="12"/>
        <v>1</v>
      </c>
      <c r="CR10" s="32">
        <f t="shared" si="12"/>
        <v>1</v>
      </c>
      <c r="CS10" s="32">
        <f t="shared" si="12"/>
        <v>1</v>
      </c>
      <c r="CT10" s="32">
        <f t="shared" si="13"/>
        <v>0</v>
      </c>
      <c r="CU10" s="32">
        <f t="shared" si="13"/>
        <v>0</v>
      </c>
      <c r="CV10" s="32">
        <f t="shared" si="13"/>
        <v>0</v>
      </c>
      <c r="CW10" s="32">
        <f t="shared" si="13"/>
        <v>0</v>
      </c>
      <c r="CX10" s="32">
        <f t="shared" si="13"/>
        <v>0</v>
      </c>
      <c r="CY10" s="32">
        <f t="shared" si="13"/>
        <v>0</v>
      </c>
      <c r="CZ10" s="32">
        <f t="shared" si="13"/>
        <v>0</v>
      </c>
    </row>
    <row r="11" spans="1:138" x14ac:dyDescent="0.2">
      <c r="A11" s="1" t="s">
        <v>22</v>
      </c>
      <c r="B11" s="1" t="s">
        <v>214</v>
      </c>
      <c r="C11" s="2" t="s">
        <v>101</v>
      </c>
      <c r="D11" s="29" t="s">
        <v>30</v>
      </c>
      <c r="E11" s="42">
        <v>4</v>
      </c>
      <c r="F11" s="37" t="s">
        <v>38</v>
      </c>
      <c r="G11" s="37" t="s">
        <v>27</v>
      </c>
      <c r="H11" s="37" t="s">
        <v>33</v>
      </c>
      <c r="I11" s="6">
        <f t="shared" si="8"/>
        <v>79</v>
      </c>
      <c r="J11" s="6">
        <f t="shared" si="9"/>
        <v>65</v>
      </c>
      <c r="K11" s="55">
        <f t="shared" si="10"/>
        <v>144</v>
      </c>
      <c r="L11" s="55">
        <f t="shared" si="10"/>
        <v>225</v>
      </c>
      <c r="M11" s="55">
        <f t="shared" si="10"/>
        <v>216</v>
      </c>
      <c r="N11" s="55">
        <f t="shared" si="10"/>
        <v>0</v>
      </c>
      <c r="O11" s="31">
        <v>45241</v>
      </c>
      <c r="P11" s="31">
        <v>45320</v>
      </c>
      <c r="Q11" s="5"/>
      <c r="R11" s="32">
        <f t="shared" si="11"/>
        <v>0</v>
      </c>
      <c r="S11" s="32">
        <f t="shared" si="15"/>
        <v>1</v>
      </c>
      <c r="T11" s="32">
        <f t="shared" si="15"/>
        <v>1</v>
      </c>
      <c r="U11" s="32">
        <f t="shared" si="15"/>
        <v>1</v>
      </c>
      <c r="V11" s="32">
        <f t="shared" si="15"/>
        <v>1</v>
      </c>
      <c r="W11" s="32">
        <f t="shared" si="15"/>
        <v>1</v>
      </c>
      <c r="X11" s="32">
        <f t="shared" si="15"/>
        <v>1</v>
      </c>
      <c r="Y11" s="32">
        <f t="shared" si="15"/>
        <v>1</v>
      </c>
      <c r="Z11" s="32">
        <f t="shared" si="15"/>
        <v>1</v>
      </c>
      <c r="AA11" s="32">
        <f t="shared" si="15"/>
        <v>1</v>
      </c>
      <c r="AB11" s="32">
        <f t="shared" si="15"/>
        <v>1</v>
      </c>
      <c r="AC11" s="32">
        <f t="shared" si="15"/>
        <v>1</v>
      </c>
      <c r="AD11" s="32">
        <f t="shared" si="15"/>
        <v>1</v>
      </c>
      <c r="AE11" s="32">
        <f t="shared" si="15"/>
        <v>1</v>
      </c>
      <c r="AF11" s="32">
        <f t="shared" si="15"/>
        <v>1</v>
      </c>
      <c r="AG11" s="32">
        <f t="shared" si="15"/>
        <v>1</v>
      </c>
      <c r="AH11" s="32">
        <f t="shared" si="15"/>
        <v>1</v>
      </c>
      <c r="AI11" s="32">
        <f t="shared" si="15"/>
        <v>1</v>
      </c>
      <c r="AJ11" s="32">
        <f t="shared" si="15"/>
        <v>1</v>
      </c>
      <c r="AK11" s="32">
        <f t="shared" si="15"/>
        <v>1</v>
      </c>
      <c r="AL11" s="32">
        <f t="shared" si="15"/>
        <v>1</v>
      </c>
      <c r="AM11" s="32">
        <f t="shared" si="15"/>
        <v>1</v>
      </c>
      <c r="AN11" s="32">
        <f t="shared" si="15"/>
        <v>1</v>
      </c>
      <c r="AO11" s="32">
        <f t="shared" si="15"/>
        <v>1</v>
      </c>
      <c r="AP11" s="32">
        <f t="shared" si="15"/>
        <v>1</v>
      </c>
      <c r="AQ11" s="32">
        <f t="shared" si="15"/>
        <v>1</v>
      </c>
      <c r="AR11" s="32">
        <f t="shared" si="15"/>
        <v>1</v>
      </c>
      <c r="AS11" s="32">
        <f t="shared" si="15"/>
        <v>1</v>
      </c>
      <c r="AT11" s="32">
        <f t="shared" si="15"/>
        <v>1</v>
      </c>
      <c r="AU11" s="32">
        <f t="shared" si="15"/>
        <v>1</v>
      </c>
      <c r="AV11" s="32">
        <f t="shared" si="15"/>
        <v>1</v>
      </c>
      <c r="AW11" s="32">
        <f t="shared" si="15"/>
        <v>1</v>
      </c>
      <c r="AX11" s="32">
        <f t="shared" si="15"/>
        <v>1</v>
      </c>
      <c r="AY11" s="32">
        <f t="shared" si="15"/>
        <v>1</v>
      </c>
      <c r="AZ11" s="32">
        <f t="shared" si="15"/>
        <v>1</v>
      </c>
      <c r="BA11" s="32">
        <f t="shared" si="15"/>
        <v>1</v>
      </c>
      <c r="BB11" s="32">
        <f t="shared" si="15"/>
        <v>1</v>
      </c>
      <c r="BC11" s="32">
        <f t="shared" si="15"/>
        <v>1</v>
      </c>
      <c r="BD11" s="32">
        <f t="shared" si="15"/>
        <v>1</v>
      </c>
      <c r="BE11" s="32">
        <f t="shared" si="15"/>
        <v>1</v>
      </c>
      <c r="BF11" s="32">
        <f t="shared" si="15"/>
        <v>1</v>
      </c>
      <c r="BG11" s="32">
        <f t="shared" si="15"/>
        <v>1</v>
      </c>
      <c r="BH11" s="32">
        <f t="shared" si="15"/>
        <v>1</v>
      </c>
      <c r="BI11" s="32">
        <f t="shared" si="15"/>
        <v>1</v>
      </c>
      <c r="BJ11" s="32">
        <f t="shared" si="15"/>
        <v>1</v>
      </c>
      <c r="BK11" s="32">
        <f t="shared" si="15"/>
        <v>1</v>
      </c>
      <c r="BL11" s="32">
        <f t="shared" si="15"/>
        <v>1</v>
      </c>
      <c r="BM11" s="32">
        <f t="shared" si="15"/>
        <v>1</v>
      </c>
      <c r="BN11" s="32">
        <f t="shared" si="15"/>
        <v>1</v>
      </c>
      <c r="BO11" s="32">
        <f t="shared" si="15"/>
        <v>1</v>
      </c>
      <c r="BP11" s="32">
        <f t="shared" si="15"/>
        <v>1</v>
      </c>
      <c r="BQ11" s="32">
        <f t="shared" si="15"/>
        <v>1</v>
      </c>
      <c r="BR11" s="32">
        <f t="shared" si="15"/>
        <v>1</v>
      </c>
      <c r="BS11" s="32">
        <f t="shared" si="15"/>
        <v>1</v>
      </c>
      <c r="BT11" s="32">
        <f t="shared" si="15"/>
        <v>1</v>
      </c>
      <c r="BU11" s="32">
        <f t="shared" si="15"/>
        <v>1</v>
      </c>
      <c r="BV11" s="32">
        <f t="shared" si="15"/>
        <v>1</v>
      </c>
      <c r="BW11" s="32">
        <f t="shared" si="15"/>
        <v>1</v>
      </c>
      <c r="BX11" s="32">
        <f t="shared" si="15"/>
        <v>1</v>
      </c>
      <c r="BY11" s="32">
        <f t="shared" si="15"/>
        <v>1</v>
      </c>
      <c r="BZ11" s="32">
        <f t="shared" si="15"/>
        <v>1</v>
      </c>
      <c r="CA11" s="32">
        <f t="shared" si="15"/>
        <v>1</v>
      </c>
      <c r="CB11" s="32">
        <f t="shared" si="15"/>
        <v>1</v>
      </c>
      <c r="CC11" s="32">
        <f t="shared" si="15"/>
        <v>1</v>
      </c>
      <c r="CD11" s="32">
        <f t="shared" ref="CD11:CZ14" si="16">IF($F11=" ", " ", IF(AND(CD$4&gt;=$O11,CD$4&lt;$P11),1,0))</f>
        <v>1</v>
      </c>
      <c r="CE11" s="32">
        <f t="shared" si="16"/>
        <v>1</v>
      </c>
      <c r="CF11" s="32">
        <f t="shared" si="16"/>
        <v>1</v>
      </c>
      <c r="CG11" s="32">
        <f t="shared" si="16"/>
        <v>1</v>
      </c>
      <c r="CH11" s="32">
        <f t="shared" si="16"/>
        <v>1</v>
      </c>
      <c r="CI11" s="32">
        <f t="shared" si="16"/>
        <v>1</v>
      </c>
      <c r="CJ11" s="32">
        <f t="shared" si="16"/>
        <v>1</v>
      </c>
      <c r="CK11" s="32">
        <f t="shared" si="16"/>
        <v>1</v>
      </c>
      <c r="CL11" s="32">
        <f t="shared" si="16"/>
        <v>1</v>
      </c>
      <c r="CM11" s="32">
        <f t="shared" si="16"/>
        <v>1</v>
      </c>
      <c r="CN11" s="32">
        <f t="shared" si="16"/>
        <v>1</v>
      </c>
      <c r="CO11" s="32">
        <f t="shared" si="16"/>
        <v>1</v>
      </c>
      <c r="CP11" s="32">
        <f t="shared" si="16"/>
        <v>1</v>
      </c>
      <c r="CQ11" s="32">
        <f t="shared" si="16"/>
        <v>1</v>
      </c>
      <c r="CR11" s="32">
        <f t="shared" si="16"/>
        <v>1</v>
      </c>
      <c r="CS11" s="32">
        <f t="shared" si="16"/>
        <v>1</v>
      </c>
      <c r="CT11" s="32">
        <f t="shared" si="16"/>
        <v>0</v>
      </c>
      <c r="CU11" s="32">
        <f t="shared" si="16"/>
        <v>0</v>
      </c>
      <c r="CV11" s="32">
        <f t="shared" si="16"/>
        <v>0</v>
      </c>
      <c r="CW11" s="32">
        <f t="shared" si="16"/>
        <v>0</v>
      </c>
      <c r="CX11" s="32">
        <f t="shared" si="16"/>
        <v>0</v>
      </c>
      <c r="CY11" s="32">
        <f t="shared" si="16"/>
        <v>0</v>
      </c>
      <c r="CZ11" s="32">
        <f t="shared" si="16"/>
        <v>0</v>
      </c>
    </row>
    <row r="12" spans="1:138" x14ac:dyDescent="0.2">
      <c r="A12" s="1" t="s">
        <v>22</v>
      </c>
      <c r="B12" s="1" t="s">
        <v>214</v>
      </c>
      <c r="C12" s="2" t="s">
        <v>101</v>
      </c>
      <c r="D12" s="29" t="s">
        <v>30</v>
      </c>
      <c r="E12" s="42">
        <v>5</v>
      </c>
      <c r="F12" s="37" t="s">
        <v>39</v>
      </c>
      <c r="G12" s="37" t="s">
        <v>27</v>
      </c>
      <c r="H12" s="37" t="s">
        <v>35</v>
      </c>
      <c r="I12" s="6">
        <f t="shared" si="8"/>
        <v>71</v>
      </c>
      <c r="J12" s="6">
        <f t="shared" si="9"/>
        <v>58</v>
      </c>
      <c r="K12" s="55">
        <f t="shared" si="10"/>
        <v>81</v>
      </c>
      <c r="L12" s="55">
        <f t="shared" si="10"/>
        <v>225</v>
      </c>
      <c r="M12" s="55">
        <f t="shared" si="10"/>
        <v>216</v>
      </c>
      <c r="N12" s="55">
        <f t="shared" si="10"/>
        <v>0</v>
      </c>
      <c r="O12" s="31">
        <v>45249</v>
      </c>
      <c r="P12" s="31">
        <v>45320</v>
      </c>
      <c r="Q12" s="5"/>
      <c r="R12" s="32">
        <f t="shared" si="11"/>
        <v>0</v>
      </c>
      <c r="S12" s="32">
        <f t="shared" ref="S12:CD15" si="17">IF($F12=" ", " ", IF(AND(S$4&gt;=$O12,S$4&lt;$P12),1,0))</f>
        <v>0</v>
      </c>
      <c r="T12" s="32">
        <f t="shared" si="17"/>
        <v>0</v>
      </c>
      <c r="U12" s="32">
        <f t="shared" si="17"/>
        <v>0</v>
      </c>
      <c r="V12" s="32">
        <f t="shared" si="17"/>
        <v>0</v>
      </c>
      <c r="W12" s="32">
        <f t="shared" si="17"/>
        <v>0</v>
      </c>
      <c r="X12" s="32">
        <f t="shared" si="17"/>
        <v>0</v>
      </c>
      <c r="Y12" s="32">
        <f t="shared" si="17"/>
        <v>0</v>
      </c>
      <c r="Z12" s="32">
        <f t="shared" si="17"/>
        <v>0</v>
      </c>
      <c r="AA12" s="32">
        <f t="shared" si="17"/>
        <v>1</v>
      </c>
      <c r="AB12" s="32">
        <f t="shared" si="17"/>
        <v>1</v>
      </c>
      <c r="AC12" s="32">
        <f t="shared" si="17"/>
        <v>1</v>
      </c>
      <c r="AD12" s="32">
        <f t="shared" si="17"/>
        <v>1</v>
      </c>
      <c r="AE12" s="32">
        <f t="shared" si="17"/>
        <v>1</v>
      </c>
      <c r="AF12" s="32">
        <f t="shared" si="17"/>
        <v>1</v>
      </c>
      <c r="AG12" s="32">
        <f t="shared" si="17"/>
        <v>1</v>
      </c>
      <c r="AH12" s="32">
        <f t="shared" si="17"/>
        <v>1</v>
      </c>
      <c r="AI12" s="32">
        <f t="shared" si="17"/>
        <v>1</v>
      </c>
      <c r="AJ12" s="32">
        <f t="shared" si="17"/>
        <v>1</v>
      </c>
      <c r="AK12" s="32">
        <f t="shared" si="17"/>
        <v>1</v>
      </c>
      <c r="AL12" s="32">
        <f t="shared" si="17"/>
        <v>1</v>
      </c>
      <c r="AM12" s="32">
        <f t="shared" si="17"/>
        <v>1</v>
      </c>
      <c r="AN12" s="32">
        <f t="shared" si="17"/>
        <v>1</v>
      </c>
      <c r="AO12" s="32">
        <f t="shared" si="17"/>
        <v>1</v>
      </c>
      <c r="AP12" s="32">
        <f t="shared" si="17"/>
        <v>1</v>
      </c>
      <c r="AQ12" s="32">
        <f t="shared" si="17"/>
        <v>1</v>
      </c>
      <c r="AR12" s="32">
        <f t="shared" si="17"/>
        <v>1</v>
      </c>
      <c r="AS12" s="32">
        <f t="shared" si="17"/>
        <v>1</v>
      </c>
      <c r="AT12" s="32">
        <f t="shared" si="17"/>
        <v>1</v>
      </c>
      <c r="AU12" s="32">
        <f t="shared" si="17"/>
        <v>1</v>
      </c>
      <c r="AV12" s="32">
        <f t="shared" si="17"/>
        <v>1</v>
      </c>
      <c r="AW12" s="32">
        <f t="shared" si="17"/>
        <v>1</v>
      </c>
      <c r="AX12" s="32">
        <f t="shared" si="17"/>
        <v>1</v>
      </c>
      <c r="AY12" s="32">
        <f t="shared" si="17"/>
        <v>1</v>
      </c>
      <c r="AZ12" s="32">
        <f t="shared" si="17"/>
        <v>1</v>
      </c>
      <c r="BA12" s="32">
        <f t="shared" si="17"/>
        <v>1</v>
      </c>
      <c r="BB12" s="32">
        <f t="shared" si="17"/>
        <v>1</v>
      </c>
      <c r="BC12" s="32">
        <f t="shared" si="17"/>
        <v>1</v>
      </c>
      <c r="BD12" s="32">
        <f t="shared" si="17"/>
        <v>1</v>
      </c>
      <c r="BE12" s="32">
        <f t="shared" si="17"/>
        <v>1</v>
      </c>
      <c r="BF12" s="32">
        <f t="shared" si="17"/>
        <v>1</v>
      </c>
      <c r="BG12" s="32">
        <f t="shared" si="17"/>
        <v>1</v>
      </c>
      <c r="BH12" s="32">
        <f t="shared" si="17"/>
        <v>1</v>
      </c>
      <c r="BI12" s="32">
        <f t="shared" si="17"/>
        <v>1</v>
      </c>
      <c r="BJ12" s="32">
        <f t="shared" si="17"/>
        <v>1</v>
      </c>
      <c r="BK12" s="32">
        <f t="shared" si="17"/>
        <v>1</v>
      </c>
      <c r="BL12" s="32">
        <f t="shared" si="17"/>
        <v>1</v>
      </c>
      <c r="BM12" s="32">
        <f t="shared" si="17"/>
        <v>1</v>
      </c>
      <c r="BN12" s="32">
        <f t="shared" si="17"/>
        <v>1</v>
      </c>
      <c r="BO12" s="32">
        <f t="shared" si="17"/>
        <v>1</v>
      </c>
      <c r="BP12" s="32">
        <f t="shared" si="17"/>
        <v>1</v>
      </c>
      <c r="BQ12" s="32">
        <f t="shared" si="17"/>
        <v>1</v>
      </c>
      <c r="BR12" s="32">
        <f t="shared" si="17"/>
        <v>1</v>
      </c>
      <c r="BS12" s="32">
        <f t="shared" si="17"/>
        <v>1</v>
      </c>
      <c r="BT12" s="32">
        <f t="shared" si="17"/>
        <v>1</v>
      </c>
      <c r="BU12" s="32">
        <f t="shared" si="17"/>
        <v>1</v>
      </c>
      <c r="BV12" s="32">
        <f t="shared" si="17"/>
        <v>1</v>
      </c>
      <c r="BW12" s="32">
        <f t="shared" si="17"/>
        <v>1</v>
      </c>
      <c r="BX12" s="32">
        <f t="shared" si="17"/>
        <v>1</v>
      </c>
      <c r="BY12" s="32">
        <f t="shared" si="17"/>
        <v>1</v>
      </c>
      <c r="BZ12" s="32">
        <f t="shared" si="17"/>
        <v>1</v>
      </c>
      <c r="CA12" s="32">
        <f t="shared" si="17"/>
        <v>1</v>
      </c>
      <c r="CB12" s="32">
        <f t="shared" si="17"/>
        <v>1</v>
      </c>
      <c r="CC12" s="32">
        <f t="shared" si="17"/>
        <v>1</v>
      </c>
      <c r="CD12" s="32">
        <f t="shared" si="17"/>
        <v>1</v>
      </c>
      <c r="CE12" s="32">
        <f t="shared" si="16"/>
        <v>1</v>
      </c>
      <c r="CF12" s="32">
        <f t="shared" si="16"/>
        <v>1</v>
      </c>
      <c r="CG12" s="32">
        <f t="shared" si="16"/>
        <v>1</v>
      </c>
      <c r="CH12" s="32">
        <f t="shared" si="16"/>
        <v>1</v>
      </c>
      <c r="CI12" s="32">
        <f t="shared" si="16"/>
        <v>1</v>
      </c>
      <c r="CJ12" s="32">
        <f t="shared" si="16"/>
        <v>1</v>
      </c>
      <c r="CK12" s="32">
        <f t="shared" si="16"/>
        <v>1</v>
      </c>
      <c r="CL12" s="32">
        <f t="shared" si="16"/>
        <v>1</v>
      </c>
      <c r="CM12" s="32">
        <f t="shared" si="16"/>
        <v>1</v>
      </c>
      <c r="CN12" s="32">
        <f t="shared" si="16"/>
        <v>1</v>
      </c>
      <c r="CO12" s="32">
        <f t="shared" si="16"/>
        <v>1</v>
      </c>
      <c r="CP12" s="32">
        <f t="shared" si="16"/>
        <v>1</v>
      </c>
      <c r="CQ12" s="32">
        <f t="shared" si="16"/>
        <v>1</v>
      </c>
      <c r="CR12" s="32">
        <f t="shared" si="16"/>
        <v>1</v>
      </c>
      <c r="CS12" s="32">
        <f t="shared" si="16"/>
        <v>1</v>
      </c>
      <c r="CT12" s="32">
        <f t="shared" si="16"/>
        <v>0</v>
      </c>
      <c r="CU12" s="32">
        <f t="shared" si="16"/>
        <v>0</v>
      </c>
      <c r="CV12" s="32">
        <f t="shared" si="16"/>
        <v>0</v>
      </c>
      <c r="CW12" s="32">
        <f t="shared" si="16"/>
        <v>0</v>
      </c>
      <c r="CX12" s="32">
        <f t="shared" si="16"/>
        <v>0</v>
      </c>
      <c r="CY12" s="32">
        <f t="shared" si="16"/>
        <v>0</v>
      </c>
      <c r="CZ12" s="32">
        <f t="shared" si="16"/>
        <v>0</v>
      </c>
    </row>
    <row r="13" spans="1:138" x14ac:dyDescent="0.2">
      <c r="A13" s="1" t="s">
        <v>22</v>
      </c>
      <c r="B13" s="1" t="s">
        <v>214</v>
      </c>
      <c r="C13" s="2" t="s">
        <v>101</v>
      </c>
      <c r="D13" s="29" t="s">
        <v>30</v>
      </c>
      <c r="E13" s="42">
        <v>6</v>
      </c>
      <c r="F13" s="37" t="s">
        <v>40</v>
      </c>
      <c r="G13" s="37" t="s">
        <v>27</v>
      </c>
      <c r="H13" s="37" t="s">
        <v>35</v>
      </c>
      <c r="I13" s="6">
        <f t="shared" si="8"/>
        <v>71</v>
      </c>
      <c r="J13" s="6">
        <f t="shared" si="9"/>
        <v>58</v>
      </c>
      <c r="K13" s="55">
        <f t="shared" si="10"/>
        <v>81</v>
      </c>
      <c r="L13" s="55">
        <f t="shared" si="10"/>
        <v>225</v>
      </c>
      <c r="M13" s="55">
        <f t="shared" si="10"/>
        <v>216</v>
      </c>
      <c r="N13" s="55">
        <f t="shared" si="10"/>
        <v>0</v>
      </c>
      <c r="O13" s="31">
        <v>45249</v>
      </c>
      <c r="P13" s="31">
        <v>45320</v>
      </c>
      <c r="Q13" s="5"/>
      <c r="R13" s="32">
        <f t="shared" si="11"/>
        <v>0</v>
      </c>
      <c r="S13" s="32">
        <f t="shared" si="17"/>
        <v>0</v>
      </c>
      <c r="T13" s="32">
        <f t="shared" si="17"/>
        <v>0</v>
      </c>
      <c r="U13" s="32">
        <f t="shared" si="17"/>
        <v>0</v>
      </c>
      <c r="V13" s="32">
        <f t="shared" si="17"/>
        <v>0</v>
      </c>
      <c r="W13" s="32">
        <f t="shared" si="17"/>
        <v>0</v>
      </c>
      <c r="X13" s="32">
        <f t="shared" si="17"/>
        <v>0</v>
      </c>
      <c r="Y13" s="32">
        <f t="shared" si="17"/>
        <v>0</v>
      </c>
      <c r="Z13" s="32">
        <f t="shared" si="17"/>
        <v>0</v>
      </c>
      <c r="AA13" s="32">
        <f t="shared" si="17"/>
        <v>1</v>
      </c>
      <c r="AB13" s="32">
        <f t="shared" si="17"/>
        <v>1</v>
      </c>
      <c r="AC13" s="32">
        <f t="shared" si="17"/>
        <v>1</v>
      </c>
      <c r="AD13" s="32">
        <f t="shared" si="17"/>
        <v>1</v>
      </c>
      <c r="AE13" s="32">
        <f t="shared" si="17"/>
        <v>1</v>
      </c>
      <c r="AF13" s="32">
        <f t="shared" si="17"/>
        <v>1</v>
      </c>
      <c r="AG13" s="32">
        <f t="shared" si="17"/>
        <v>1</v>
      </c>
      <c r="AH13" s="32">
        <f t="shared" si="17"/>
        <v>1</v>
      </c>
      <c r="AI13" s="32">
        <f t="shared" si="17"/>
        <v>1</v>
      </c>
      <c r="AJ13" s="32">
        <f t="shared" si="17"/>
        <v>1</v>
      </c>
      <c r="AK13" s="32">
        <f t="shared" si="17"/>
        <v>1</v>
      </c>
      <c r="AL13" s="32">
        <f t="shared" si="17"/>
        <v>1</v>
      </c>
      <c r="AM13" s="32">
        <f t="shared" si="17"/>
        <v>1</v>
      </c>
      <c r="AN13" s="32">
        <f t="shared" si="17"/>
        <v>1</v>
      </c>
      <c r="AO13" s="32">
        <f t="shared" si="17"/>
        <v>1</v>
      </c>
      <c r="AP13" s="32">
        <f t="shared" si="17"/>
        <v>1</v>
      </c>
      <c r="AQ13" s="32">
        <f t="shared" si="17"/>
        <v>1</v>
      </c>
      <c r="AR13" s="32">
        <f t="shared" si="17"/>
        <v>1</v>
      </c>
      <c r="AS13" s="32">
        <f t="shared" si="17"/>
        <v>1</v>
      </c>
      <c r="AT13" s="32">
        <f t="shared" si="17"/>
        <v>1</v>
      </c>
      <c r="AU13" s="32">
        <f t="shared" si="17"/>
        <v>1</v>
      </c>
      <c r="AV13" s="32">
        <f t="shared" si="17"/>
        <v>1</v>
      </c>
      <c r="AW13" s="32">
        <f t="shared" si="17"/>
        <v>1</v>
      </c>
      <c r="AX13" s="32">
        <f t="shared" si="17"/>
        <v>1</v>
      </c>
      <c r="AY13" s="32">
        <f t="shared" si="17"/>
        <v>1</v>
      </c>
      <c r="AZ13" s="32">
        <f t="shared" si="17"/>
        <v>1</v>
      </c>
      <c r="BA13" s="32">
        <f t="shared" si="17"/>
        <v>1</v>
      </c>
      <c r="BB13" s="32">
        <f t="shared" si="17"/>
        <v>1</v>
      </c>
      <c r="BC13" s="32">
        <f t="shared" si="17"/>
        <v>1</v>
      </c>
      <c r="BD13" s="32">
        <f t="shared" si="17"/>
        <v>1</v>
      </c>
      <c r="BE13" s="32">
        <f t="shared" si="17"/>
        <v>1</v>
      </c>
      <c r="BF13" s="32">
        <f t="shared" si="17"/>
        <v>1</v>
      </c>
      <c r="BG13" s="32">
        <f t="shared" si="17"/>
        <v>1</v>
      </c>
      <c r="BH13" s="32">
        <f t="shared" si="17"/>
        <v>1</v>
      </c>
      <c r="BI13" s="32">
        <f t="shared" si="17"/>
        <v>1</v>
      </c>
      <c r="BJ13" s="32">
        <f t="shared" si="17"/>
        <v>1</v>
      </c>
      <c r="BK13" s="32">
        <f t="shared" si="17"/>
        <v>1</v>
      </c>
      <c r="BL13" s="32">
        <f t="shared" si="17"/>
        <v>1</v>
      </c>
      <c r="BM13" s="32">
        <f t="shared" si="17"/>
        <v>1</v>
      </c>
      <c r="BN13" s="32">
        <f t="shared" si="17"/>
        <v>1</v>
      </c>
      <c r="BO13" s="32">
        <f t="shared" si="17"/>
        <v>1</v>
      </c>
      <c r="BP13" s="32">
        <f t="shared" si="17"/>
        <v>1</v>
      </c>
      <c r="BQ13" s="32">
        <f t="shared" si="17"/>
        <v>1</v>
      </c>
      <c r="BR13" s="32">
        <f t="shared" si="17"/>
        <v>1</v>
      </c>
      <c r="BS13" s="32">
        <f t="shared" si="17"/>
        <v>1</v>
      </c>
      <c r="BT13" s="32">
        <f t="shared" si="17"/>
        <v>1</v>
      </c>
      <c r="BU13" s="32">
        <f t="shared" si="17"/>
        <v>1</v>
      </c>
      <c r="BV13" s="32">
        <f t="shared" si="17"/>
        <v>1</v>
      </c>
      <c r="BW13" s="32">
        <f t="shared" si="17"/>
        <v>1</v>
      </c>
      <c r="BX13" s="32">
        <f t="shared" si="17"/>
        <v>1</v>
      </c>
      <c r="BY13" s="32">
        <f t="shared" si="17"/>
        <v>1</v>
      </c>
      <c r="BZ13" s="32">
        <f t="shared" si="17"/>
        <v>1</v>
      </c>
      <c r="CA13" s="32">
        <f t="shared" si="17"/>
        <v>1</v>
      </c>
      <c r="CB13" s="32">
        <f t="shared" si="17"/>
        <v>1</v>
      </c>
      <c r="CC13" s="32">
        <f t="shared" si="17"/>
        <v>1</v>
      </c>
      <c r="CD13" s="32">
        <f t="shared" si="17"/>
        <v>1</v>
      </c>
      <c r="CE13" s="32">
        <f t="shared" si="16"/>
        <v>1</v>
      </c>
      <c r="CF13" s="32">
        <f t="shared" si="16"/>
        <v>1</v>
      </c>
      <c r="CG13" s="32">
        <f t="shared" si="16"/>
        <v>1</v>
      </c>
      <c r="CH13" s="32">
        <f t="shared" si="16"/>
        <v>1</v>
      </c>
      <c r="CI13" s="32">
        <f t="shared" si="16"/>
        <v>1</v>
      </c>
      <c r="CJ13" s="32">
        <f t="shared" si="16"/>
        <v>1</v>
      </c>
      <c r="CK13" s="32">
        <f t="shared" si="16"/>
        <v>1</v>
      </c>
      <c r="CL13" s="32">
        <f t="shared" si="16"/>
        <v>1</v>
      </c>
      <c r="CM13" s="32">
        <f t="shared" si="16"/>
        <v>1</v>
      </c>
      <c r="CN13" s="32">
        <f t="shared" si="16"/>
        <v>1</v>
      </c>
      <c r="CO13" s="32">
        <f t="shared" si="16"/>
        <v>1</v>
      </c>
      <c r="CP13" s="32">
        <f t="shared" si="16"/>
        <v>1</v>
      </c>
      <c r="CQ13" s="32">
        <f t="shared" si="16"/>
        <v>1</v>
      </c>
      <c r="CR13" s="32">
        <f t="shared" si="16"/>
        <v>1</v>
      </c>
      <c r="CS13" s="32">
        <f t="shared" si="16"/>
        <v>1</v>
      </c>
      <c r="CT13" s="32">
        <f t="shared" si="16"/>
        <v>0</v>
      </c>
      <c r="CU13" s="32">
        <f t="shared" si="16"/>
        <v>0</v>
      </c>
      <c r="CV13" s="32">
        <f t="shared" si="16"/>
        <v>0</v>
      </c>
      <c r="CW13" s="32">
        <f t="shared" si="16"/>
        <v>0</v>
      </c>
      <c r="CX13" s="32">
        <f t="shared" si="16"/>
        <v>0</v>
      </c>
      <c r="CY13" s="32">
        <f t="shared" si="16"/>
        <v>0</v>
      </c>
      <c r="CZ13" s="32">
        <f t="shared" si="16"/>
        <v>0</v>
      </c>
    </row>
    <row r="14" spans="1:138" x14ac:dyDescent="0.2">
      <c r="A14" s="1" t="s">
        <v>22</v>
      </c>
      <c r="B14" s="1" t="s">
        <v>214</v>
      </c>
      <c r="C14" s="2" t="s">
        <v>101</v>
      </c>
      <c r="D14" s="29" t="s">
        <v>30</v>
      </c>
      <c r="E14" s="42">
        <v>7</v>
      </c>
      <c r="F14" s="37" t="s">
        <v>41</v>
      </c>
      <c r="G14" s="37" t="s">
        <v>27</v>
      </c>
      <c r="H14" s="37" t="s">
        <v>35</v>
      </c>
      <c r="I14" s="6">
        <f t="shared" si="8"/>
        <v>79</v>
      </c>
      <c r="J14" s="6">
        <f t="shared" si="9"/>
        <v>65</v>
      </c>
      <c r="K14" s="55">
        <f t="shared" si="10"/>
        <v>144</v>
      </c>
      <c r="L14" s="55">
        <f t="shared" si="10"/>
        <v>225</v>
      </c>
      <c r="M14" s="55">
        <f t="shared" si="10"/>
        <v>216</v>
      </c>
      <c r="N14" s="55">
        <f t="shared" si="10"/>
        <v>0</v>
      </c>
      <c r="O14" s="31">
        <v>45241</v>
      </c>
      <c r="P14" s="31">
        <v>45320</v>
      </c>
      <c r="Q14" s="5"/>
      <c r="R14" s="32">
        <f t="shared" si="11"/>
        <v>0</v>
      </c>
      <c r="S14" s="32">
        <f t="shared" si="17"/>
        <v>1</v>
      </c>
      <c r="T14" s="32">
        <f t="shared" si="17"/>
        <v>1</v>
      </c>
      <c r="U14" s="32">
        <f t="shared" si="17"/>
        <v>1</v>
      </c>
      <c r="V14" s="32">
        <f t="shared" si="17"/>
        <v>1</v>
      </c>
      <c r="W14" s="32">
        <f t="shared" si="17"/>
        <v>1</v>
      </c>
      <c r="X14" s="32">
        <f t="shared" si="17"/>
        <v>1</v>
      </c>
      <c r="Y14" s="32">
        <f t="shared" si="17"/>
        <v>1</v>
      </c>
      <c r="Z14" s="32">
        <f t="shared" si="17"/>
        <v>1</v>
      </c>
      <c r="AA14" s="32">
        <f t="shared" si="17"/>
        <v>1</v>
      </c>
      <c r="AB14" s="32">
        <f t="shared" si="17"/>
        <v>1</v>
      </c>
      <c r="AC14" s="32">
        <f t="shared" si="17"/>
        <v>1</v>
      </c>
      <c r="AD14" s="32">
        <f t="shared" si="17"/>
        <v>1</v>
      </c>
      <c r="AE14" s="32">
        <f t="shared" si="17"/>
        <v>1</v>
      </c>
      <c r="AF14" s="32">
        <f t="shared" si="17"/>
        <v>1</v>
      </c>
      <c r="AG14" s="32">
        <f t="shared" si="17"/>
        <v>1</v>
      </c>
      <c r="AH14" s="32">
        <f t="shared" si="17"/>
        <v>1</v>
      </c>
      <c r="AI14" s="32">
        <f t="shared" si="17"/>
        <v>1</v>
      </c>
      <c r="AJ14" s="32">
        <f t="shared" si="17"/>
        <v>1</v>
      </c>
      <c r="AK14" s="32">
        <f t="shared" si="17"/>
        <v>1</v>
      </c>
      <c r="AL14" s="32">
        <f t="shared" si="17"/>
        <v>1</v>
      </c>
      <c r="AM14" s="32">
        <f t="shared" si="17"/>
        <v>1</v>
      </c>
      <c r="AN14" s="32">
        <f t="shared" si="17"/>
        <v>1</v>
      </c>
      <c r="AO14" s="32">
        <f t="shared" si="17"/>
        <v>1</v>
      </c>
      <c r="AP14" s="32">
        <f t="shared" si="17"/>
        <v>1</v>
      </c>
      <c r="AQ14" s="32">
        <f t="shared" si="17"/>
        <v>1</v>
      </c>
      <c r="AR14" s="32">
        <f t="shared" si="17"/>
        <v>1</v>
      </c>
      <c r="AS14" s="32">
        <f t="shared" si="17"/>
        <v>1</v>
      </c>
      <c r="AT14" s="32">
        <f t="shared" si="17"/>
        <v>1</v>
      </c>
      <c r="AU14" s="32">
        <f t="shared" si="17"/>
        <v>1</v>
      </c>
      <c r="AV14" s="32">
        <f t="shared" si="17"/>
        <v>1</v>
      </c>
      <c r="AW14" s="32">
        <f t="shared" si="17"/>
        <v>1</v>
      </c>
      <c r="AX14" s="32">
        <f t="shared" si="17"/>
        <v>1</v>
      </c>
      <c r="AY14" s="32">
        <f t="shared" si="17"/>
        <v>1</v>
      </c>
      <c r="AZ14" s="32">
        <f t="shared" si="17"/>
        <v>1</v>
      </c>
      <c r="BA14" s="32">
        <f t="shared" si="17"/>
        <v>1</v>
      </c>
      <c r="BB14" s="32">
        <f t="shared" si="17"/>
        <v>1</v>
      </c>
      <c r="BC14" s="32">
        <f t="shared" si="17"/>
        <v>1</v>
      </c>
      <c r="BD14" s="32">
        <f t="shared" si="17"/>
        <v>1</v>
      </c>
      <c r="BE14" s="32">
        <f t="shared" si="17"/>
        <v>1</v>
      </c>
      <c r="BF14" s="32">
        <f t="shared" si="17"/>
        <v>1</v>
      </c>
      <c r="BG14" s="32">
        <f t="shared" si="17"/>
        <v>1</v>
      </c>
      <c r="BH14" s="32">
        <f t="shared" si="17"/>
        <v>1</v>
      </c>
      <c r="BI14" s="32">
        <f t="shared" si="17"/>
        <v>1</v>
      </c>
      <c r="BJ14" s="32">
        <f t="shared" si="17"/>
        <v>1</v>
      </c>
      <c r="BK14" s="32">
        <f t="shared" si="17"/>
        <v>1</v>
      </c>
      <c r="BL14" s="32">
        <f t="shared" si="17"/>
        <v>1</v>
      </c>
      <c r="BM14" s="32">
        <f t="shared" si="17"/>
        <v>1</v>
      </c>
      <c r="BN14" s="32">
        <f t="shared" si="17"/>
        <v>1</v>
      </c>
      <c r="BO14" s="32">
        <f t="shared" si="17"/>
        <v>1</v>
      </c>
      <c r="BP14" s="32">
        <f t="shared" si="17"/>
        <v>1</v>
      </c>
      <c r="BQ14" s="32">
        <f t="shared" si="17"/>
        <v>1</v>
      </c>
      <c r="BR14" s="32">
        <f t="shared" si="17"/>
        <v>1</v>
      </c>
      <c r="BS14" s="32">
        <f t="shared" si="17"/>
        <v>1</v>
      </c>
      <c r="BT14" s="32">
        <f t="shared" si="17"/>
        <v>1</v>
      </c>
      <c r="BU14" s="32">
        <f t="shared" si="17"/>
        <v>1</v>
      </c>
      <c r="BV14" s="32">
        <f t="shared" si="17"/>
        <v>1</v>
      </c>
      <c r="BW14" s="32">
        <f t="shared" si="17"/>
        <v>1</v>
      </c>
      <c r="BX14" s="32">
        <f t="shared" si="17"/>
        <v>1</v>
      </c>
      <c r="BY14" s="32">
        <f t="shared" si="17"/>
        <v>1</v>
      </c>
      <c r="BZ14" s="32">
        <f t="shared" si="17"/>
        <v>1</v>
      </c>
      <c r="CA14" s="32">
        <f t="shared" si="17"/>
        <v>1</v>
      </c>
      <c r="CB14" s="32">
        <f t="shared" si="17"/>
        <v>1</v>
      </c>
      <c r="CC14" s="32">
        <f t="shared" si="17"/>
        <v>1</v>
      </c>
      <c r="CD14" s="32">
        <f t="shared" si="17"/>
        <v>1</v>
      </c>
      <c r="CE14" s="32">
        <f t="shared" si="16"/>
        <v>1</v>
      </c>
      <c r="CF14" s="32">
        <f t="shared" si="16"/>
        <v>1</v>
      </c>
      <c r="CG14" s="32">
        <f t="shared" si="16"/>
        <v>1</v>
      </c>
      <c r="CH14" s="32">
        <f t="shared" si="16"/>
        <v>1</v>
      </c>
      <c r="CI14" s="32">
        <f t="shared" si="16"/>
        <v>1</v>
      </c>
      <c r="CJ14" s="32">
        <f t="shared" si="16"/>
        <v>1</v>
      </c>
      <c r="CK14" s="32">
        <f t="shared" si="16"/>
        <v>1</v>
      </c>
      <c r="CL14" s="32">
        <f t="shared" si="16"/>
        <v>1</v>
      </c>
      <c r="CM14" s="32">
        <f t="shared" si="16"/>
        <v>1</v>
      </c>
      <c r="CN14" s="32">
        <f t="shared" si="16"/>
        <v>1</v>
      </c>
      <c r="CO14" s="32">
        <f t="shared" si="16"/>
        <v>1</v>
      </c>
      <c r="CP14" s="32">
        <f t="shared" si="16"/>
        <v>1</v>
      </c>
      <c r="CQ14" s="32">
        <f t="shared" si="16"/>
        <v>1</v>
      </c>
      <c r="CR14" s="32">
        <f t="shared" si="16"/>
        <v>1</v>
      </c>
      <c r="CS14" s="32">
        <f t="shared" si="16"/>
        <v>1</v>
      </c>
      <c r="CT14" s="32">
        <f t="shared" si="16"/>
        <v>0</v>
      </c>
      <c r="CU14" s="32">
        <f t="shared" si="16"/>
        <v>0</v>
      </c>
      <c r="CV14" s="32">
        <f t="shared" si="16"/>
        <v>0</v>
      </c>
      <c r="CW14" s="32">
        <f t="shared" si="16"/>
        <v>0</v>
      </c>
      <c r="CX14" s="32">
        <f t="shared" si="16"/>
        <v>0</v>
      </c>
      <c r="CY14" s="32">
        <f t="shared" si="16"/>
        <v>0</v>
      </c>
      <c r="CZ14" s="32">
        <f t="shared" si="16"/>
        <v>0</v>
      </c>
    </row>
    <row r="15" spans="1:138" x14ac:dyDescent="0.2">
      <c r="A15" s="1" t="s">
        <v>22</v>
      </c>
      <c r="B15" s="1" t="s">
        <v>214</v>
      </c>
      <c r="C15" s="2" t="s">
        <v>101</v>
      </c>
      <c r="D15" s="29" t="s">
        <v>30</v>
      </c>
      <c r="E15" s="42" t="s">
        <v>42</v>
      </c>
      <c r="F15" s="37" t="s">
        <v>43</v>
      </c>
      <c r="G15" s="37" t="s">
        <v>44</v>
      </c>
      <c r="H15" s="37" t="s">
        <v>45</v>
      </c>
      <c r="I15" s="6">
        <f>P15-O15</f>
        <v>37</v>
      </c>
      <c r="J15" s="6">
        <f t="shared" si="9"/>
        <v>31</v>
      </c>
      <c r="K15" s="55">
        <f t="shared" si="10"/>
        <v>144</v>
      </c>
      <c r="L15" s="55">
        <f t="shared" si="10"/>
        <v>135</v>
      </c>
      <c r="M15" s="55">
        <f t="shared" si="10"/>
        <v>0</v>
      </c>
      <c r="N15" s="55">
        <f t="shared" si="10"/>
        <v>0</v>
      </c>
      <c r="O15" s="31">
        <v>45241</v>
      </c>
      <c r="P15" s="31">
        <v>45278</v>
      </c>
      <c r="Q15" s="5"/>
      <c r="R15" s="32">
        <f t="shared" si="11"/>
        <v>0</v>
      </c>
      <c r="S15" s="32">
        <f t="shared" si="17"/>
        <v>1</v>
      </c>
      <c r="T15" s="32">
        <f t="shared" si="17"/>
        <v>1</v>
      </c>
      <c r="U15" s="32">
        <f t="shared" si="17"/>
        <v>1</v>
      </c>
      <c r="V15" s="32">
        <f t="shared" si="17"/>
        <v>1</v>
      </c>
      <c r="W15" s="32">
        <f t="shared" si="17"/>
        <v>1</v>
      </c>
      <c r="X15" s="32">
        <f t="shared" si="17"/>
        <v>1</v>
      </c>
      <c r="Y15" s="32">
        <f t="shared" si="17"/>
        <v>1</v>
      </c>
      <c r="Z15" s="32">
        <f t="shared" si="17"/>
        <v>1</v>
      </c>
      <c r="AA15" s="32">
        <f t="shared" si="17"/>
        <v>1</v>
      </c>
      <c r="AB15" s="32">
        <f t="shared" si="17"/>
        <v>1</v>
      </c>
      <c r="AC15" s="32">
        <f t="shared" si="17"/>
        <v>1</v>
      </c>
      <c r="AD15" s="32">
        <f t="shared" si="17"/>
        <v>1</v>
      </c>
      <c r="AE15" s="32">
        <f t="shared" si="17"/>
        <v>1</v>
      </c>
      <c r="AF15" s="32">
        <f t="shared" si="17"/>
        <v>1</v>
      </c>
      <c r="AG15" s="32">
        <f t="shared" si="17"/>
        <v>1</v>
      </c>
      <c r="AH15" s="32">
        <f t="shared" si="17"/>
        <v>1</v>
      </c>
      <c r="AI15" s="32">
        <f t="shared" si="17"/>
        <v>1</v>
      </c>
      <c r="AJ15" s="32">
        <f t="shared" si="17"/>
        <v>1</v>
      </c>
      <c r="AK15" s="32">
        <f t="shared" si="17"/>
        <v>1</v>
      </c>
      <c r="AL15" s="32">
        <f t="shared" si="17"/>
        <v>1</v>
      </c>
      <c r="AM15" s="32">
        <f t="shared" si="17"/>
        <v>1</v>
      </c>
      <c r="AN15" s="32">
        <f t="shared" si="17"/>
        <v>1</v>
      </c>
      <c r="AO15" s="32">
        <f t="shared" si="17"/>
        <v>1</v>
      </c>
      <c r="AP15" s="32">
        <f t="shared" si="17"/>
        <v>1</v>
      </c>
      <c r="AQ15" s="32">
        <f t="shared" si="17"/>
        <v>1</v>
      </c>
      <c r="AR15" s="32">
        <f t="shared" si="17"/>
        <v>1</v>
      </c>
      <c r="AS15" s="32">
        <f t="shared" si="17"/>
        <v>1</v>
      </c>
      <c r="AT15" s="32">
        <f t="shared" si="17"/>
        <v>1</v>
      </c>
      <c r="AU15" s="32">
        <f t="shared" si="17"/>
        <v>1</v>
      </c>
      <c r="AV15" s="32">
        <f t="shared" si="17"/>
        <v>1</v>
      </c>
      <c r="AW15" s="32">
        <f t="shared" si="17"/>
        <v>1</v>
      </c>
      <c r="AX15" s="32">
        <f t="shared" si="17"/>
        <v>1</v>
      </c>
      <c r="AY15" s="32">
        <f t="shared" si="17"/>
        <v>1</v>
      </c>
      <c r="AZ15" s="32">
        <f t="shared" si="17"/>
        <v>1</v>
      </c>
      <c r="BA15" s="32">
        <f t="shared" si="17"/>
        <v>1</v>
      </c>
      <c r="BB15" s="32">
        <f t="shared" si="17"/>
        <v>1</v>
      </c>
      <c r="BC15" s="32">
        <f t="shared" si="17"/>
        <v>1</v>
      </c>
      <c r="BD15" s="32">
        <f t="shared" si="17"/>
        <v>0</v>
      </c>
      <c r="BE15" s="32">
        <f t="shared" si="17"/>
        <v>0</v>
      </c>
      <c r="BF15" s="32">
        <f t="shared" si="17"/>
        <v>0</v>
      </c>
      <c r="BG15" s="32">
        <f t="shared" si="17"/>
        <v>0</v>
      </c>
      <c r="BH15" s="32">
        <f t="shared" si="17"/>
        <v>0</v>
      </c>
      <c r="BI15" s="32">
        <f t="shared" si="17"/>
        <v>0</v>
      </c>
      <c r="BJ15" s="32">
        <f t="shared" si="17"/>
        <v>0</v>
      </c>
      <c r="BK15" s="32">
        <f t="shared" si="17"/>
        <v>0</v>
      </c>
      <c r="BL15" s="32">
        <f t="shared" si="17"/>
        <v>0</v>
      </c>
      <c r="BM15" s="32">
        <f t="shared" si="17"/>
        <v>0</v>
      </c>
      <c r="BN15" s="32">
        <f t="shared" si="17"/>
        <v>0</v>
      </c>
      <c r="BO15" s="32">
        <f t="shared" si="17"/>
        <v>0</v>
      </c>
      <c r="BP15" s="32">
        <f t="shared" si="17"/>
        <v>0</v>
      </c>
      <c r="BQ15" s="32">
        <f t="shared" si="17"/>
        <v>0</v>
      </c>
      <c r="BR15" s="32">
        <f t="shared" si="17"/>
        <v>0</v>
      </c>
      <c r="BS15" s="32">
        <f t="shared" si="17"/>
        <v>0</v>
      </c>
      <c r="BT15" s="32">
        <f t="shared" si="17"/>
        <v>0</v>
      </c>
      <c r="BU15" s="32">
        <f t="shared" si="17"/>
        <v>0</v>
      </c>
      <c r="BV15" s="32">
        <f t="shared" si="17"/>
        <v>0</v>
      </c>
      <c r="BW15" s="32">
        <f t="shared" si="17"/>
        <v>0</v>
      </c>
      <c r="BX15" s="32">
        <f t="shared" si="17"/>
        <v>0</v>
      </c>
      <c r="BY15" s="32">
        <f t="shared" si="17"/>
        <v>0</v>
      </c>
      <c r="BZ15" s="32">
        <f t="shared" si="17"/>
        <v>0</v>
      </c>
      <c r="CA15" s="32">
        <f t="shared" si="17"/>
        <v>0</v>
      </c>
      <c r="CB15" s="32">
        <f t="shared" si="17"/>
        <v>0</v>
      </c>
      <c r="CC15" s="32">
        <f t="shared" si="17"/>
        <v>0</v>
      </c>
      <c r="CD15" s="32">
        <f t="shared" ref="CD15:CZ18" si="18">IF($F15=" ", " ", IF(AND(CD$4&gt;=$O15,CD$4&lt;$P15),1,0))</f>
        <v>0</v>
      </c>
      <c r="CE15" s="32">
        <f t="shared" si="18"/>
        <v>0</v>
      </c>
      <c r="CF15" s="32">
        <f t="shared" si="18"/>
        <v>0</v>
      </c>
      <c r="CG15" s="32">
        <f t="shared" si="18"/>
        <v>0</v>
      </c>
      <c r="CH15" s="32">
        <f t="shared" si="18"/>
        <v>0</v>
      </c>
      <c r="CI15" s="32">
        <f t="shared" si="18"/>
        <v>0</v>
      </c>
      <c r="CJ15" s="32">
        <f t="shared" si="18"/>
        <v>0</v>
      </c>
      <c r="CK15" s="32">
        <f t="shared" si="18"/>
        <v>0</v>
      </c>
      <c r="CL15" s="32">
        <f t="shared" si="18"/>
        <v>0</v>
      </c>
      <c r="CM15" s="32">
        <f t="shared" si="18"/>
        <v>0</v>
      </c>
      <c r="CN15" s="32">
        <f t="shared" si="18"/>
        <v>0</v>
      </c>
      <c r="CO15" s="32">
        <f t="shared" si="18"/>
        <v>0</v>
      </c>
      <c r="CP15" s="32">
        <f t="shared" si="18"/>
        <v>0</v>
      </c>
      <c r="CQ15" s="32">
        <f t="shared" si="18"/>
        <v>0</v>
      </c>
      <c r="CR15" s="32">
        <f t="shared" si="18"/>
        <v>0</v>
      </c>
      <c r="CS15" s="32">
        <f t="shared" si="18"/>
        <v>0</v>
      </c>
      <c r="CT15" s="32">
        <f t="shared" si="18"/>
        <v>0</v>
      </c>
      <c r="CU15" s="32">
        <f t="shared" si="18"/>
        <v>0</v>
      </c>
      <c r="CV15" s="32">
        <f t="shared" si="18"/>
        <v>0</v>
      </c>
      <c r="CW15" s="32">
        <f t="shared" si="18"/>
        <v>0</v>
      </c>
      <c r="CX15" s="32">
        <f t="shared" si="18"/>
        <v>0</v>
      </c>
      <c r="CY15" s="32">
        <f t="shared" si="18"/>
        <v>0</v>
      </c>
      <c r="CZ15" s="32">
        <f t="shared" si="18"/>
        <v>0</v>
      </c>
    </row>
    <row r="16" spans="1:138" x14ac:dyDescent="0.2">
      <c r="A16" s="1" t="s">
        <v>22</v>
      </c>
      <c r="B16" s="1" t="s">
        <v>214</v>
      </c>
      <c r="C16" s="2" t="s">
        <v>101</v>
      </c>
      <c r="D16" s="29" t="s">
        <v>30</v>
      </c>
      <c r="E16" s="42" t="s">
        <v>46</v>
      </c>
      <c r="F16" s="38" t="s">
        <v>47</v>
      </c>
      <c r="G16" s="37" t="s">
        <v>27</v>
      </c>
      <c r="H16" s="37" t="s">
        <v>45</v>
      </c>
      <c r="I16" s="6">
        <f t="shared" si="8"/>
        <v>42</v>
      </c>
      <c r="J16" s="6">
        <f t="shared" si="9"/>
        <v>35</v>
      </c>
      <c r="K16" s="55">
        <f t="shared" si="10"/>
        <v>0</v>
      </c>
      <c r="L16" s="55">
        <f t="shared" si="10"/>
        <v>99</v>
      </c>
      <c r="M16" s="55">
        <f>hours_per_day*MAX(NETWORKDAYS.INTL(MAX(M$5,$O16),MIN(M$6,$P16),11, Holidays),0)</f>
        <v>216</v>
      </c>
      <c r="N16" s="55">
        <f t="shared" si="10"/>
        <v>0</v>
      </c>
      <c r="O16" s="33">
        <v>45278</v>
      </c>
      <c r="P16" s="31">
        <v>45320</v>
      </c>
      <c r="Q16" s="5"/>
      <c r="R16" s="32">
        <f t="shared" si="11"/>
        <v>0</v>
      </c>
      <c r="S16" s="32">
        <f t="shared" ref="S16:CD19" si="19">IF($F16=" ", " ", IF(AND(S$4&gt;=$O16,S$4&lt;$P16),1,0))</f>
        <v>0</v>
      </c>
      <c r="T16" s="32">
        <f t="shared" si="19"/>
        <v>0</v>
      </c>
      <c r="U16" s="32">
        <f t="shared" si="19"/>
        <v>0</v>
      </c>
      <c r="V16" s="32">
        <f t="shared" si="19"/>
        <v>0</v>
      </c>
      <c r="W16" s="32">
        <f t="shared" si="19"/>
        <v>0</v>
      </c>
      <c r="X16" s="32">
        <f t="shared" si="19"/>
        <v>0</v>
      </c>
      <c r="Y16" s="32">
        <f t="shared" si="19"/>
        <v>0</v>
      </c>
      <c r="Z16" s="32">
        <f t="shared" si="19"/>
        <v>0</v>
      </c>
      <c r="AA16" s="32">
        <f t="shared" si="19"/>
        <v>0</v>
      </c>
      <c r="AB16" s="32">
        <f t="shared" si="19"/>
        <v>0</v>
      </c>
      <c r="AC16" s="32">
        <f t="shared" si="19"/>
        <v>0</v>
      </c>
      <c r="AD16" s="32">
        <f t="shared" si="19"/>
        <v>0</v>
      </c>
      <c r="AE16" s="32">
        <f t="shared" si="19"/>
        <v>0</v>
      </c>
      <c r="AF16" s="32">
        <f t="shared" si="19"/>
        <v>0</v>
      </c>
      <c r="AG16" s="32">
        <f t="shared" si="19"/>
        <v>0</v>
      </c>
      <c r="AH16" s="32">
        <f t="shared" si="19"/>
        <v>0</v>
      </c>
      <c r="AI16" s="32">
        <f t="shared" si="19"/>
        <v>0</v>
      </c>
      <c r="AJ16" s="32">
        <f t="shared" si="19"/>
        <v>0</v>
      </c>
      <c r="AK16" s="32">
        <f t="shared" si="19"/>
        <v>0</v>
      </c>
      <c r="AL16" s="32">
        <f t="shared" si="19"/>
        <v>0</v>
      </c>
      <c r="AM16" s="32">
        <f t="shared" si="19"/>
        <v>0</v>
      </c>
      <c r="AN16" s="32">
        <f t="shared" si="19"/>
        <v>0</v>
      </c>
      <c r="AO16" s="32">
        <f t="shared" si="19"/>
        <v>0</v>
      </c>
      <c r="AP16" s="32">
        <f t="shared" si="19"/>
        <v>0</v>
      </c>
      <c r="AQ16" s="32">
        <f t="shared" si="19"/>
        <v>0</v>
      </c>
      <c r="AR16" s="32">
        <f t="shared" si="19"/>
        <v>0</v>
      </c>
      <c r="AS16" s="32">
        <f t="shared" si="19"/>
        <v>0</v>
      </c>
      <c r="AT16" s="32">
        <f t="shared" si="19"/>
        <v>0</v>
      </c>
      <c r="AU16" s="32">
        <f t="shared" si="19"/>
        <v>0</v>
      </c>
      <c r="AV16" s="32">
        <f t="shared" si="19"/>
        <v>0</v>
      </c>
      <c r="AW16" s="32">
        <f t="shared" si="19"/>
        <v>0</v>
      </c>
      <c r="AX16" s="32">
        <f t="shared" si="19"/>
        <v>0</v>
      </c>
      <c r="AY16" s="32">
        <f t="shared" si="19"/>
        <v>0</v>
      </c>
      <c r="AZ16" s="32">
        <f t="shared" si="19"/>
        <v>0</v>
      </c>
      <c r="BA16" s="32">
        <f t="shared" si="19"/>
        <v>0</v>
      </c>
      <c r="BB16" s="32">
        <f t="shared" si="19"/>
        <v>0</v>
      </c>
      <c r="BC16" s="32">
        <f t="shared" si="19"/>
        <v>0</v>
      </c>
      <c r="BD16" s="32">
        <f t="shared" si="19"/>
        <v>1</v>
      </c>
      <c r="BE16" s="32">
        <f t="shared" si="19"/>
        <v>1</v>
      </c>
      <c r="BF16" s="32">
        <f t="shared" si="19"/>
        <v>1</v>
      </c>
      <c r="BG16" s="32">
        <f t="shared" si="19"/>
        <v>1</v>
      </c>
      <c r="BH16" s="32">
        <f t="shared" si="19"/>
        <v>1</v>
      </c>
      <c r="BI16" s="32">
        <f t="shared" si="19"/>
        <v>1</v>
      </c>
      <c r="BJ16" s="32">
        <f t="shared" si="19"/>
        <v>1</v>
      </c>
      <c r="BK16" s="32">
        <f t="shared" si="19"/>
        <v>1</v>
      </c>
      <c r="BL16" s="32">
        <f t="shared" si="19"/>
        <v>1</v>
      </c>
      <c r="BM16" s="32">
        <f t="shared" si="19"/>
        <v>1</v>
      </c>
      <c r="BN16" s="32">
        <f t="shared" si="19"/>
        <v>1</v>
      </c>
      <c r="BO16" s="32">
        <f t="shared" si="19"/>
        <v>1</v>
      </c>
      <c r="BP16" s="32">
        <f t="shared" si="19"/>
        <v>1</v>
      </c>
      <c r="BQ16" s="32">
        <f t="shared" si="19"/>
        <v>1</v>
      </c>
      <c r="BR16" s="32">
        <f t="shared" si="19"/>
        <v>1</v>
      </c>
      <c r="BS16" s="32">
        <f t="shared" si="19"/>
        <v>1</v>
      </c>
      <c r="BT16" s="32">
        <f t="shared" si="19"/>
        <v>1</v>
      </c>
      <c r="BU16" s="32">
        <f t="shared" si="19"/>
        <v>1</v>
      </c>
      <c r="BV16" s="32">
        <f t="shared" si="19"/>
        <v>1</v>
      </c>
      <c r="BW16" s="32">
        <f t="shared" si="19"/>
        <v>1</v>
      </c>
      <c r="BX16" s="32">
        <f t="shared" si="19"/>
        <v>1</v>
      </c>
      <c r="BY16" s="32">
        <f t="shared" si="19"/>
        <v>1</v>
      </c>
      <c r="BZ16" s="32">
        <f t="shared" si="19"/>
        <v>1</v>
      </c>
      <c r="CA16" s="32">
        <f t="shared" si="19"/>
        <v>1</v>
      </c>
      <c r="CB16" s="32">
        <f t="shared" si="19"/>
        <v>1</v>
      </c>
      <c r="CC16" s="32">
        <f t="shared" si="19"/>
        <v>1</v>
      </c>
      <c r="CD16" s="32">
        <f t="shared" si="19"/>
        <v>1</v>
      </c>
      <c r="CE16" s="32">
        <f t="shared" si="18"/>
        <v>1</v>
      </c>
      <c r="CF16" s="32">
        <f t="shared" si="18"/>
        <v>1</v>
      </c>
      <c r="CG16" s="32">
        <f t="shared" si="18"/>
        <v>1</v>
      </c>
      <c r="CH16" s="32">
        <f t="shared" si="18"/>
        <v>1</v>
      </c>
      <c r="CI16" s="32">
        <f t="shared" si="18"/>
        <v>1</v>
      </c>
      <c r="CJ16" s="32">
        <f t="shared" si="18"/>
        <v>1</v>
      </c>
      <c r="CK16" s="32">
        <f t="shared" si="18"/>
        <v>1</v>
      </c>
      <c r="CL16" s="32">
        <f t="shared" si="18"/>
        <v>1</v>
      </c>
      <c r="CM16" s="32">
        <f t="shared" si="18"/>
        <v>1</v>
      </c>
      <c r="CN16" s="32">
        <f t="shared" si="18"/>
        <v>1</v>
      </c>
      <c r="CO16" s="32">
        <f t="shared" si="18"/>
        <v>1</v>
      </c>
      <c r="CP16" s="32">
        <f t="shared" si="18"/>
        <v>1</v>
      </c>
      <c r="CQ16" s="32">
        <f t="shared" si="18"/>
        <v>1</v>
      </c>
      <c r="CR16" s="32">
        <f t="shared" si="18"/>
        <v>1</v>
      </c>
      <c r="CS16" s="32">
        <f t="shared" si="18"/>
        <v>1</v>
      </c>
      <c r="CT16" s="32">
        <f t="shared" si="18"/>
        <v>0</v>
      </c>
      <c r="CU16" s="32">
        <f t="shared" si="18"/>
        <v>0</v>
      </c>
      <c r="CV16" s="32">
        <f t="shared" si="18"/>
        <v>0</v>
      </c>
      <c r="CW16" s="32">
        <f t="shared" si="18"/>
        <v>0</v>
      </c>
      <c r="CX16" s="32">
        <f t="shared" si="18"/>
        <v>0</v>
      </c>
      <c r="CY16" s="32">
        <f t="shared" si="18"/>
        <v>0</v>
      </c>
      <c r="CZ16" s="32">
        <f t="shared" si="18"/>
        <v>0</v>
      </c>
    </row>
    <row r="17" spans="1:104" x14ac:dyDescent="0.2">
      <c r="A17" s="1" t="s">
        <v>22</v>
      </c>
      <c r="B17" s="1" t="s">
        <v>214</v>
      </c>
      <c r="C17" s="2" t="s">
        <v>101</v>
      </c>
      <c r="D17" s="29" t="s">
        <v>30</v>
      </c>
      <c r="E17" s="42">
        <v>9</v>
      </c>
      <c r="F17" s="37" t="s">
        <v>32</v>
      </c>
      <c r="G17" s="37" t="s">
        <v>27</v>
      </c>
      <c r="H17" s="37" t="s">
        <v>45</v>
      </c>
      <c r="I17" s="6">
        <f>P17-O17</f>
        <v>71</v>
      </c>
      <c r="J17" s="6">
        <f>NETWORKDAYS.INTL(O17,P17,11, Holidays)</f>
        <v>58</v>
      </c>
      <c r="K17" s="55">
        <f>hours_per_day*MAX(NETWORKDAYS.INTL(MAX(K$5,$O17),MIN(K$6,$P17),11, Holidays),0)</f>
        <v>81</v>
      </c>
      <c r="L17" s="55">
        <f t="shared" si="10"/>
        <v>225</v>
      </c>
      <c r="M17" s="55">
        <f>hours_per_day*MAX(NETWORKDAYS.INTL(MAX(M$5,$O17),MIN(M$6,$P17),11, Holidays),0)</f>
        <v>216</v>
      </c>
      <c r="N17" s="55">
        <f>hours_per_day*MAX(NETWORKDAYS.INTL(MAX(N$5,$O17),MIN(N$6,$P17),11, Holidays),0)</f>
        <v>0</v>
      </c>
      <c r="O17" s="33">
        <v>45249</v>
      </c>
      <c r="P17" s="31">
        <v>45320</v>
      </c>
      <c r="Q17" s="5"/>
      <c r="R17" s="32">
        <f t="shared" si="11"/>
        <v>0</v>
      </c>
      <c r="S17" s="32">
        <f t="shared" si="19"/>
        <v>0</v>
      </c>
      <c r="T17" s="32">
        <f t="shared" si="19"/>
        <v>0</v>
      </c>
      <c r="U17" s="32">
        <f t="shared" si="19"/>
        <v>0</v>
      </c>
      <c r="V17" s="32">
        <f t="shared" si="19"/>
        <v>0</v>
      </c>
      <c r="W17" s="32">
        <f t="shared" si="19"/>
        <v>0</v>
      </c>
      <c r="X17" s="32">
        <f t="shared" si="19"/>
        <v>0</v>
      </c>
      <c r="Y17" s="32">
        <f t="shared" si="19"/>
        <v>0</v>
      </c>
      <c r="Z17" s="32">
        <f t="shared" si="19"/>
        <v>0</v>
      </c>
      <c r="AA17" s="32">
        <f t="shared" si="19"/>
        <v>1</v>
      </c>
      <c r="AB17" s="32">
        <f t="shared" si="19"/>
        <v>1</v>
      </c>
      <c r="AC17" s="32">
        <f t="shared" si="19"/>
        <v>1</v>
      </c>
      <c r="AD17" s="32">
        <f t="shared" si="19"/>
        <v>1</v>
      </c>
      <c r="AE17" s="32">
        <f t="shared" si="19"/>
        <v>1</v>
      </c>
      <c r="AF17" s="32">
        <f t="shared" si="19"/>
        <v>1</v>
      </c>
      <c r="AG17" s="32">
        <f t="shared" si="19"/>
        <v>1</v>
      </c>
      <c r="AH17" s="32">
        <f t="shared" si="19"/>
        <v>1</v>
      </c>
      <c r="AI17" s="32">
        <f t="shared" si="19"/>
        <v>1</v>
      </c>
      <c r="AJ17" s="32">
        <f t="shared" si="19"/>
        <v>1</v>
      </c>
      <c r="AK17" s="32">
        <f t="shared" si="19"/>
        <v>1</v>
      </c>
      <c r="AL17" s="32">
        <f t="shared" si="19"/>
        <v>1</v>
      </c>
      <c r="AM17" s="32">
        <f t="shared" si="19"/>
        <v>1</v>
      </c>
      <c r="AN17" s="32">
        <f t="shared" si="19"/>
        <v>1</v>
      </c>
      <c r="AO17" s="32">
        <f t="shared" si="19"/>
        <v>1</v>
      </c>
      <c r="AP17" s="32">
        <f t="shared" si="19"/>
        <v>1</v>
      </c>
      <c r="AQ17" s="32">
        <f t="shared" si="19"/>
        <v>1</v>
      </c>
      <c r="AR17" s="32">
        <f t="shared" si="19"/>
        <v>1</v>
      </c>
      <c r="AS17" s="32">
        <f t="shared" si="19"/>
        <v>1</v>
      </c>
      <c r="AT17" s="32">
        <f t="shared" si="19"/>
        <v>1</v>
      </c>
      <c r="AU17" s="32">
        <f t="shared" si="19"/>
        <v>1</v>
      </c>
      <c r="AV17" s="32">
        <f t="shared" si="19"/>
        <v>1</v>
      </c>
      <c r="AW17" s="32">
        <f t="shared" si="19"/>
        <v>1</v>
      </c>
      <c r="AX17" s="32">
        <f t="shared" si="19"/>
        <v>1</v>
      </c>
      <c r="AY17" s="32">
        <f t="shared" si="19"/>
        <v>1</v>
      </c>
      <c r="AZ17" s="32">
        <f t="shared" si="19"/>
        <v>1</v>
      </c>
      <c r="BA17" s="32">
        <f t="shared" si="19"/>
        <v>1</v>
      </c>
      <c r="BB17" s="32">
        <f t="shared" si="19"/>
        <v>1</v>
      </c>
      <c r="BC17" s="32">
        <f t="shared" si="19"/>
        <v>1</v>
      </c>
      <c r="BD17" s="32">
        <f t="shared" si="19"/>
        <v>1</v>
      </c>
      <c r="BE17" s="32">
        <f t="shared" si="19"/>
        <v>1</v>
      </c>
      <c r="BF17" s="32">
        <f t="shared" si="19"/>
        <v>1</v>
      </c>
      <c r="BG17" s="32">
        <f t="shared" si="19"/>
        <v>1</v>
      </c>
      <c r="BH17" s="32">
        <f t="shared" si="19"/>
        <v>1</v>
      </c>
      <c r="BI17" s="32">
        <f t="shared" si="19"/>
        <v>1</v>
      </c>
      <c r="BJ17" s="32">
        <f t="shared" si="19"/>
        <v>1</v>
      </c>
      <c r="BK17" s="32">
        <f t="shared" si="19"/>
        <v>1</v>
      </c>
      <c r="BL17" s="32">
        <f t="shared" si="19"/>
        <v>1</v>
      </c>
      <c r="BM17" s="32">
        <f t="shared" si="19"/>
        <v>1</v>
      </c>
      <c r="BN17" s="32">
        <f t="shared" si="19"/>
        <v>1</v>
      </c>
      <c r="BO17" s="32">
        <f t="shared" si="19"/>
        <v>1</v>
      </c>
      <c r="BP17" s="32">
        <f t="shared" si="19"/>
        <v>1</v>
      </c>
      <c r="BQ17" s="32">
        <f t="shared" si="19"/>
        <v>1</v>
      </c>
      <c r="BR17" s="32">
        <f t="shared" si="19"/>
        <v>1</v>
      </c>
      <c r="BS17" s="32">
        <f t="shared" si="19"/>
        <v>1</v>
      </c>
      <c r="BT17" s="32">
        <f t="shared" si="19"/>
        <v>1</v>
      </c>
      <c r="BU17" s="32">
        <f t="shared" si="19"/>
        <v>1</v>
      </c>
      <c r="BV17" s="32">
        <f t="shared" si="19"/>
        <v>1</v>
      </c>
      <c r="BW17" s="32">
        <f t="shared" si="19"/>
        <v>1</v>
      </c>
      <c r="BX17" s="32">
        <f t="shared" si="19"/>
        <v>1</v>
      </c>
      <c r="BY17" s="32">
        <f t="shared" si="19"/>
        <v>1</v>
      </c>
      <c r="BZ17" s="32">
        <f t="shared" si="19"/>
        <v>1</v>
      </c>
      <c r="CA17" s="32">
        <f t="shared" si="19"/>
        <v>1</v>
      </c>
      <c r="CB17" s="32">
        <f t="shared" si="19"/>
        <v>1</v>
      </c>
      <c r="CC17" s="32">
        <f t="shared" si="19"/>
        <v>1</v>
      </c>
      <c r="CD17" s="32">
        <f t="shared" si="19"/>
        <v>1</v>
      </c>
      <c r="CE17" s="32">
        <f t="shared" si="18"/>
        <v>1</v>
      </c>
      <c r="CF17" s="32">
        <f t="shared" si="18"/>
        <v>1</v>
      </c>
      <c r="CG17" s="32">
        <f t="shared" si="18"/>
        <v>1</v>
      </c>
      <c r="CH17" s="32">
        <f t="shared" si="18"/>
        <v>1</v>
      </c>
      <c r="CI17" s="32">
        <f t="shared" si="18"/>
        <v>1</v>
      </c>
      <c r="CJ17" s="32">
        <f t="shared" si="18"/>
        <v>1</v>
      </c>
      <c r="CK17" s="32">
        <f t="shared" si="18"/>
        <v>1</v>
      </c>
      <c r="CL17" s="32">
        <f t="shared" si="18"/>
        <v>1</v>
      </c>
      <c r="CM17" s="32">
        <f t="shared" si="18"/>
        <v>1</v>
      </c>
      <c r="CN17" s="32">
        <f t="shared" si="18"/>
        <v>1</v>
      </c>
      <c r="CO17" s="32">
        <f t="shared" si="18"/>
        <v>1</v>
      </c>
      <c r="CP17" s="32">
        <f t="shared" si="18"/>
        <v>1</v>
      </c>
      <c r="CQ17" s="32">
        <f t="shared" si="18"/>
        <v>1</v>
      </c>
      <c r="CR17" s="32">
        <f t="shared" si="18"/>
        <v>1</v>
      </c>
      <c r="CS17" s="32">
        <f t="shared" si="18"/>
        <v>1</v>
      </c>
      <c r="CT17" s="32">
        <f t="shared" si="18"/>
        <v>0</v>
      </c>
      <c r="CU17" s="32">
        <f t="shared" si="18"/>
        <v>0</v>
      </c>
      <c r="CV17" s="32">
        <f t="shared" si="18"/>
        <v>0</v>
      </c>
      <c r="CW17" s="32">
        <f t="shared" si="18"/>
        <v>0</v>
      </c>
      <c r="CX17" s="32">
        <f t="shared" si="18"/>
        <v>0</v>
      </c>
      <c r="CY17" s="32">
        <f t="shared" si="18"/>
        <v>0</v>
      </c>
      <c r="CZ17" s="32">
        <f t="shared" si="18"/>
        <v>0</v>
      </c>
    </row>
    <row r="18" spans="1:104" x14ac:dyDescent="0.2">
      <c r="A18" s="1" t="s">
        <v>22</v>
      </c>
      <c r="B18" s="1" t="s">
        <v>214</v>
      </c>
      <c r="C18" s="2" t="s">
        <v>101</v>
      </c>
      <c r="D18" s="29" t="s">
        <v>30</v>
      </c>
      <c r="E18" s="42">
        <v>10</v>
      </c>
      <c r="F18" s="37" t="s">
        <v>48</v>
      </c>
      <c r="G18" s="37" t="s">
        <v>27</v>
      </c>
      <c r="H18" s="37" t="s">
        <v>45</v>
      </c>
      <c r="I18" s="6">
        <f>P18-O18</f>
        <v>71</v>
      </c>
      <c r="J18" s="6">
        <f>NETWORKDAYS.INTL(O18,P18,11, Holidays)</f>
        <v>58</v>
      </c>
      <c r="K18" s="55">
        <f>hours_per_day*MAX(NETWORKDAYS.INTL(MAX(K$5,$O18),MIN(K$6,$P18),11, Holidays),0)</f>
        <v>81</v>
      </c>
      <c r="L18" s="55">
        <f t="shared" si="10"/>
        <v>225</v>
      </c>
      <c r="M18" s="55">
        <f>hours_per_day*MAX(NETWORKDAYS.INTL(MAX(M$5,$O18),MIN(M$6,$P18),11, Holidays),0)</f>
        <v>216</v>
      </c>
      <c r="N18" s="55">
        <f>hours_per_day*MAX(NETWORKDAYS.INTL(MAX(N$5,$O18),MIN(N$6,$P18),11, Holidays),0)</f>
        <v>0</v>
      </c>
      <c r="O18" s="33">
        <v>45249</v>
      </c>
      <c r="P18" s="31">
        <v>45320</v>
      </c>
      <c r="Q18" s="5"/>
      <c r="R18" s="32">
        <f t="shared" si="11"/>
        <v>0</v>
      </c>
      <c r="S18" s="32">
        <f t="shared" si="19"/>
        <v>0</v>
      </c>
      <c r="T18" s="32">
        <f t="shared" si="19"/>
        <v>0</v>
      </c>
      <c r="U18" s="32">
        <f t="shared" si="19"/>
        <v>0</v>
      </c>
      <c r="V18" s="32">
        <f t="shared" si="19"/>
        <v>0</v>
      </c>
      <c r="W18" s="32">
        <f t="shared" si="19"/>
        <v>0</v>
      </c>
      <c r="X18" s="32">
        <f t="shared" si="19"/>
        <v>0</v>
      </c>
      <c r="Y18" s="32">
        <f t="shared" si="19"/>
        <v>0</v>
      </c>
      <c r="Z18" s="32">
        <f t="shared" si="19"/>
        <v>0</v>
      </c>
      <c r="AA18" s="32">
        <f t="shared" si="19"/>
        <v>1</v>
      </c>
      <c r="AB18" s="32">
        <f t="shared" si="19"/>
        <v>1</v>
      </c>
      <c r="AC18" s="32">
        <f t="shared" si="19"/>
        <v>1</v>
      </c>
      <c r="AD18" s="32">
        <f t="shared" si="19"/>
        <v>1</v>
      </c>
      <c r="AE18" s="32">
        <f t="shared" si="19"/>
        <v>1</v>
      </c>
      <c r="AF18" s="32">
        <f t="shared" si="19"/>
        <v>1</v>
      </c>
      <c r="AG18" s="32">
        <f t="shared" si="19"/>
        <v>1</v>
      </c>
      <c r="AH18" s="32">
        <f t="shared" si="19"/>
        <v>1</v>
      </c>
      <c r="AI18" s="32">
        <f t="shared" si="19"/>
        <v>1</v>
      </c>
      <c r="AJ18" s="32">
        <f t="shared" si="19"/>
        <v>1</v>
      </c>
      <c r="AK18" s="32">
        <f t="shared" si="19"/>
        <v>1</v>
      </c>
      <c r="AL18" s="32">
        <f t="shared" si="19"/>
        <v>1</v>
      </c>
      <c r="AM18" s="32">
        <f t="shared" si="19"/>
        <v>1</v>
      </c>
      <c r="AN18" s="32">
        <f t="shared" si="19"/>
        <v>1</v>
      </c>
      <c r="AO18" s="32">
        <f t="shared" si="19"/>
        <v>1</v>
      </c>
      <c r="AP18" s="32">
        <f t="shared" si="19"/>
        <v>1</v>
      </c>
      <c r="AQ18" s="32">
        <f t="shared" si="19"/>
        <v>1</v>
      </c>
      <c r="AR18" s="32">
        <f t="shared" si="19"/>
        <v>1</v>
      </c>
      <c r="AS18" s="32">
        <f t="shared" si="19"/>
        <v>1</v>
      </c>
      <c r="AT18" s="32">
        <f t="shared" si="19"/>
        <v>1</v>
      </c>
      <c r="AU18" s="32">
        <f t="shared" si="19"/>
        <v>1</v>
      </c>
      <c r="AV18" s="32">
        <f t="shared" si="19"/>
        <v>1</v>
      </c>
      <c r="AW18" s="32">
        <f t="shared" si="19"/>
        <v>1</v>
      </c>
      <c r="AX18" s="32">
        <f t="shared" si="19"/>
        <v>1</v>
      </c>
      <c r="AY18" s="32">
        <f t="shared" si="19"/>
        <v>1</v>
      </c>
      <c r="AZ18" s="32">
        <f t="shared" si="19"/>
        <v>1</v>
      </c>
      <c r="BA18" s="32">
        <f t="shared" si="19"/>
        <v>1</v>
      </c>
      <c r="BB18" s="32">
        <f t="shared" si="19"/>
        <v>1</v>
      </c>
      <c r="BC18" s="32">
        <f t="shared" si="19"/>
        <v>1</v>
      </c>
      <c r="BD18" s="32">
        <f t="shared" si="19"/>
        <v>1</v>
      </c>
      <c r="BE18" s="32">
        <f t="shared" si="19"/>
        <v>1</v>
      </c>
      <c r="BF18" s="32">
        <f t="shared" si="19"/>
        <v>1</v>
      </c>
      <c r="BG18" s="32">
        <f t="shared" si="19"/>
        <v>1</v>
      </c>
      <c r="BH18" s="32">
        <f t="shared" si="19"/>
        <v>1</v>
      </c>
      <c r="BI18" s="32">
        <f t="shared" si="19"/>
        <v>1</v>
      </c>
      <c r="BJ18" s="32">
        <f t="shared" si="19"/>
        <v>1</v>
      </c>
      <c r="BK18" s="32">
        <f t="shared" si="19"/>
        <v>1</v>
      </c>
      <c r="BL18" s="32">
        <f t="shared" si="19"/>
        <v>1</v>
      </c>
      <c r="BM18" s="32">
        <f t="shared" si="19"/>
        <v>1</v>
      </c>
      <c r="BN18" s="32">
        <f t="shared" si="19"/>
        <v>1</v>
      </c>
      <c r="BO18" s="32">
        <f t="shared" si="19"/>
        <v>1</v>
      </c>
      <c r="BP18" s="32">
        <f t="shared" si="19"/>
        <v>1</v>
      </c>
      <c r="BQ18" s="32">
        <f t="shared" si="19"/>
        <v>1</v>
      </c>
      <c r="BR18" s="32">
        <f t="shared" si="19"/>
        <v>1</v>
      </c>
      <c r="BS18" s="32">
        <f t="shared" si="19"/>
        <v>1</v>
      </c>
      <c r="BT18" s="32">
        <f t="shared" si="19"/>
        <v>1</v>
      </c>
      <c r="BU18" s="32">
        <f t="shared" si="19"/>
        <v>1</v>
      </c>
      <c r="BV18" s="32">
        <f t="shared" si="19"/>
        <v>1</v>
      </c>
      <c r="BW18" s="32">
        <f t="shared" si="19"/>
        <v>1</v>
      </c>
      <c r="BX18" s="32">
        <f t="shared" si="19"/>
        <v>1</v>
      </c>
      <c r="BY18" s="32">
        <f t="shared" si="19"/>
        <v>1</v>
      </c>
      <c r="BZ18" s="32">
        <f t="shared" si="19"/>
        <v>1</v>
      </c>
      <c r="CA18" s="32">
        <f t="shared" si="19"/>
        <v>1</v>
      </c>
      <c r="CB18" s="32">
        <f t="shared" si="19"/>
        <v>1</v>
      </c>
      <c r="CC18" s="32">
        <f t="shared" si="19"/>
        <v>1</v>
      </c>
      <c r="CD18" s="32">
        <f t="shared" si="19"/>
        <v>1</v>
      </c>
      <c r="CE18" s="32">
        <f t="shared" si="18"/>
        <v>1</v>
      </c>
      <c r="CF18" s="32">
        <f t="shared" si="18"/>
        <v>1</v>
      </c>
      <c r="CG18" s="32">
        <f t="shared" si="18"/>
        <v>1</v>
      </c>
      <c r="CH18" s="32">
        <f t="shared" si="18"/>
        <v>1</v>
      </c>
      <c r="CI18" s="32">
        <f t="shared" si="18"/>
        <v>1</v>
      </c>
      <c r="CJ18" s="32">
        <f t="shared" si="18"/>
        <v>1</v>
      </c>
      <c r="CK18" s="32">
        <f t="shared" si="18"/>
        <v>1</v>
      </c>
      <c r="CL18" s="32">
        <f t="shared" si="18"/>
        <v>1</v>
      </c>
      <c r="CM18" s="32">
        <f t="shared" si="18"/>
        <v>1</v>
      </c>
      <c r="CN18" s="32">
        <f t="shared" si="18"/>
        <v>1</v>
      </c>
      <c r="CO18" s="32">
        <f t="shared" si="18"/>
        <v>1</v>
      </c>
      <c r="CP18" s="32">
        <f t="shared" si="18"/>
        <v>1</v>
      </c>
      <c r="CQ18" s="32">
        <f t="shared" si="18"/>
        <v>1</v>
      </c>
      <c r="CR18" s="32">
        <f t="shared" si="18"/>
        <v>1</v>
      </c>
      <c r="CS18" s="32">
        <f t="shared" si="18"/>
        <v>1</v>
      </c>
      <c r="CT18" s="32">
        <f t="shared" si="18"/>
        <v>0</v>
      </c>
      <c r="CU18" s="32">
        <f t="shared" si="18"/>
        <v>0</v>
      </c>
      <c r="CV18" s="32">
        <f t="shared" si="18"/>
        <v>0</v>
      </c>
      <c r="CW18" s="32">
        <f t="shared" si="18"/>
        <v>0</v>
      </c>
      <c r="CX18" s="32">
        <f t="shared" si="18"/>
        <v>0</v>
      </c>
      <c r="CY18" s="32">
        <f t="shared" si="18"/>
        <v>0</v>
      </c>
      <c r="CZ18" s="32">
        <f t="shared" si="18"/>
        <v>0</v>
      </c>
    </row>
    <row r="19" spans="1:104" x14ac:dyDescent="0.2">
      <c r="A19" s="1" t="s">
        <v>22</v>
      </c>
      <c r="B19" s="1" t="s">
        <v>214</v>
      </c>
      <c r="C19" s="2" t="s">
        <v>101</v>
      </c>
      <c r="D19" s="29" t="s">
        <v>30</v>
      </c>
      <c r="E19" s="42" t="s">
        <v>49</v>
      </c>
      <c r="F19" s="49" t="s">
        <v>50</v>
      </c>
      <c r="G19" s="37" t="s">
        <v>27</v>
      </c>
      <c r="H19" s="37" t="s">
        <v>45</v>
      </c>
      <c r="I19" s="6">
        <f t="shared" si="8"/>
        <v>37</v>
      </c>
      <c r="J19" s="6">
        <f t="shared" si="9"/>
        <v>31</v>
      </c>
      <c r="K19" s="55">
        <f t="shared" si="10"/>
        <v>144</v>
      </c>
      <c r="L19" s="55">
        <f t="shared" si="10"/>
        <v>135</v>
      </c>
      <c r="M19" s="55">
        <f t="shared" si="10"/>
        <v>0</v>
      </c>
      <c r="N19" s="55">
        <f t="shared" si="10"/>
        <v>0</v>
      </c>
      <c r="O19" s="33">
        <v>45241</v>
      </c>
      <c r="P19" s="33">
        <v>45278</v>
      </c>
      <c r="Q19" s="5"/>
      <c r="R19" s="32">
        <f t="shared" si="11"/>
        <v>0</v>
      </c>
      <c r="S19" s="32">
        <f t="shared" si="19"/>
        <v>1</v>
      </c>
      <c r="T19" s="32">
        <f t="shared" si="19"/>
        <v>1</v>
      </c>
      <c r="U19" s="32">
        <f t="shared" si="19"/>
        <v>1</v>
      </c>
      <c r="V19" s="32">
        <f t="shared" si="19"/>
        <v>1</v>
      </c>
      <c r="W19" s="32">
        <f t="shared" si="19"/>
        <v>1</v>
      </c>
      <c r="X19" s="32">
        <f t="shared" si="19"/>
        <v>1</v>
      </c>
      <c r="Y19" s="32">
        <f t="shared" si="19"/>
        <v>1</v>
      </c>
      <c r="Z19" s="32">
        <f t="shared" si="19"/>
        <v>1</v>
      </c>
      <c r="AA19" s="32">
        <f t="shared" si="19"/>
        <v>1</v>
      </c>
      <c r="AB19" s="32">
        <f t="shared" si="19"/>
        <v>1</v>
      </c>
      <c r="AC19" s="32">
        <f t="shared" si="19"/>
        <v>1</v>
      </c>
      <c r="AD19" s="32">
        <f t="shared" si="19"/>
        <v>1</v>
      </c>
      <c r="AE19" s="32">
        <f t="shared" si="19"/>
        <v>1</v>
      </c>
      <c r="AF19" s="32">
        <f t="shared" si="19"/>
        <v>1</v>
      </c>
      <c r="AG19" s="32">
        <f t="shared" si="19"/>
        <v>1</v>
      </c>
      <c r="AH19" s="32">
        <f t="shared" si="19"/>
        <v>1</v>
      </c>
      <c r="AI19" s="32">
        <f t="shared" si="19"/>
        <v>1</v>
      </c>
      <c r="AJ19" s="32">
        <f t="shared" si="19"/>
        <v>1</v>
      </c>
      <c r="AK19" s="32">
        <f t="shared" si="19"/>
        <v>1</v>
      </c>
      <c r="AL19" s="32">
        <f t="shared" si="19"/>
        <v>1</v>
      </c>
      <c r="AM19" s="32">
        <f t="shared" si="19"/>
        <v>1</v>
      </c>
      <c r="AN19" s="32">
        <f t="shared" si="19"/>
        <v>1</v>
      </c>
      <c r="AO19" s="32">
        <f t="shared" si="19"/>
        <v>1</v>
      </c>
      <c r="AP19" s="32">
        <f t="shared" si="19"/>
        <v>1</v>
      </c>
      <c r="AQ19" s="32">
        <f t="shared" si="19"/>
        <v>1</v>
      </c>
      <c r="AR19" s="32">
        <f t="shared" si="19"/>
        <v>1</v>
      </c>
      <c r="AS19" s="32">
        <f t="shared" si="19"/>
        <v>1</v>
      </c>
      <c r="AT19" s="32">
        <f t="shared" si="19"/>
        <v>1</v>
      </c>
      <c r="AU19" s="32">
        <f t="shared" si="19"/>
        <v>1</v>
      </c>
      <c r="AV19" s="32">
        <f t="shared" si="19"/>
        <v>1</v>
      </c>
      <c r="AW19" s="32">
        <f t="shared" si="19"/>
        <v>1</v>
      </c>
      <c r="AX19" s="32">
        <f t="shared" si="19"/>
        <v>1</v>
      </c>
      <c r="AY19" s="32">
        <f t="shared" si="19"/>
        <v>1</v>
      </c>
      <c r="AZ19" s="32">
        <f t="shared" si="19"/>
        <v>1</v>
      </c>
      <c r="BA19" s="32">
        <f t="shared" si="19"/>
        <v>1</v>
      </c>
      <c r="BB19" s="32">
        <f t="shared" si="19"/>
        <v>1</v>
      </c>
      <c r="BC19" s="32">
        <f t="shared" si="19"/>
        <v>1</v>
      </c>
      <c r="BD19" s="32">
        <f t="shared" si="19"/>
        <v>0</v>
      </c>
      <c r="BE19" s="32">
        <f t="shared" si="19"/>
        <v>0</v>
      </c>
      <c r="BF19" s="32">
        <f t="shared" si="19"/>
        <v>0</v>
      </c>
      <c r="BG19" s="32">
        <f t="shared" si="19"/>
        <v>0</v>
      </c>
      <c r="BH19" s="32">
        <f t="shared" si="19"/>
        <v>0</v>
      </c>
      <c r="BI19" s="32">
        <f t="shared" si="19"/>
        <v>0</v>
      </c>
      <c r="BJ19" s="32">
        <f t="shared" si="19"/>
        <v>0</v>
      </c>
      <c r="BK19" s="32">
        <f t="shared" si="19"/>
        <v>0</v>
      </c>
      <c r="BL19" s="32">
        <f t="shared" si="19"/>
        <v>0</v>
      </c>
      <c r="BM19" s="32">
        <f t="shared" si="19"/>
        <v>0</v>
      </c>
      <c r="BN19" s="32">
        <f t="shared" si="19"/>
        <v>0</v>
      </c>
      <c r="BO19" s="32">
        <f t="shared" si="19"/>
        <v>0</v>
      </c>
      <c r="BP19" s="32">
        <f t="shared" si="19"/>
        <v>0</v>
      </c>
      <c r="BQ19" s="32">
        <f t="shared" si="19"/>
        <v>0</v>
      </c>
      <c r="BR19" s="32">
        <f t="shared" si="19"/>
        <v>0</v>
      </c>
      <c r="BS19" s="32">
        <f t="shared" si="19"/>
        <v>0</v>
      </c>
      <c r="BT19" s="32">
        <f t="shared" si="19"/>
        <v>0</v>
      </c>
      <c r="BU19" s="32">
        <f t="shared" si="19"/>
        <v>0</v>
      </c>
      <c r="BV19" s="32">
        <f t="shared" si="19"/>
        <v>0</v>
      </c>
      <c r="BW19" s="32">
        <f t="shared" si="19"/>
        <v>0</v>
      </c>
      <c r="BX19" s="32">
        <f t="shared" si="19"/>
        <v>0</v>
      </c>
      <c r="BY19" s="32">
        <f t="shared" si="19"/>
        <v>0</v>
      </c>
      <c r="BZ19" s="32">
        <f t="shared" si="19"/>
        <v>0</v>
      </c>
      <c r="CA19" s="32">
        <f t="shared" si="19"/>
        <v>0</v>
      </c>
      <c r="CB19" s="32">
        <f t="shared" si="19"/>
        <v>0</v>
      </c>
      <c r="CC19" s="32">
        <f t="shared" si="19"/>
        <v>0</v>
      </c>
      <c r="CD19" s="32">
        <f t="shared" ref="CD19:CZ22" si="20">IF($F19=" ", " ", IF(AND(CD$4&gt;=$O19,CD$4&lt;$P19),1,0))</f>
        <v>0</v>
      </c>
      <c r="CE19" s="32">
        <f t="shared" si="20"/>
        <v>0</v>
      </c>
      <c r="CF19" s="32">
        <f t="shared" si="20"/>
        <v>0</v>
      </c>
      <c r="CG19" s="32">
        <f t="shared" si="20"/>
        <v>0</v>
      </c>
      <c r="CH19" s="32">
        <f t="shared" si="20"/>
        <v>0</v>
      </c>
      <c r="CI19" s="32">
        <f t="shared" si="20"/>
        <v>0</v>
      </c>
      <c r="CJ19" s="32">
        <f t="shared" si="20"/>
        <v>0</v>
      </c>
      <c r="CK19" s="32">
        <f t="shared" si="20"/>
        <v>0</v>
      </c>
      <c r="CL19" s="32">
        <f t="shared" si="20"/>
        <v>0</v>
      </c>
      <c r="CM19" s="32">
        <f t="shared" si="20"/>
        <v>0</v>
      </c>
      <c r="CN19" s="32">
        <f t="shared" si="20"/>
        <v>0</v>
      </c>
      <c r="CO19" s="32">
        <f t="shared" si="20"/>
        <v>0</v>
      </c>
      <c r="CP19" s="32">
        <f t="shared" si="20"/>
        <v>0</v>
      </c>
      <c r="CQ19" s="32">
        <f t="shared" si="20"/>
        <v>0</v>
      </c>
      <c r="CR19" s="32">
        <f t="shared" si="20"/>
        <v>0</v>
      </c>
      <c r="CS19" s="32">
        <f t="shared" si="20"/>
        <v>0</v>
      </c>
      <c r="CT19" s="32">
        <f t="shared" si="20"/>
        <v>0</v>
      </c>
      <c r="CU19" s="32">
        <f t="shared" si="20"/>
        <v>0</v>
      </c>
      <c r="CV19" s="32">
        <f t="shared" si="20"/>
        <v>0</v>
      </c>
      <c r="CW19" s="32">
        <f t="shared" si="20"/>
        <v>0</v>
      </c>
      <c r="CX19" s="32">
        <f t="shared" si="20"/>
        <v>0</v>
      </c>
      <c r="CY19" s="32">
        <f t="shared" si="20"/>
        <v>0</v>
      </c>
      <c r="CZ19" s="32">
        <f t="shared" si="20"/>
        <v>0</v>
      </c>
    </row>
    <row r="20" spans="1:104" x14ac:dyDescent="0.2">
      <c r="A20" s="1" t="s">
        <v>22</v>
      </c>
      <c r="B20" s="1" t="s">
        <v>214</v>
      </c>
      <c r="C20" s="2" t="s">
        <v>101</v>
      </c>
      <c r="D20" s="29" t="s">
        <v>30</v>
      </c>
      <c r="E20" s="42" t="s">
        <v>51</v>
      </c>
      <c r="F20" s="49" t="s">
        <v>52</v>
      </c>
      <c r="G20" s="37" t="s">
        <v>27</v>
      </c>
      <c r="H20" s="37" t="s">
        <v>45</v>
      </c>
      <c r="I20" s="6">
        <f t="shared" si="8"/>
        <v>42</v>
      </c>
      <c r="J20" s="6">
        <f t="shared" si="9"/>
        <v>35</v>
      </c>
      <c r="K20" s="55">
        <f t="shared" si="10"/>
        <v>0</v>
      </c>
      <c r="L20" s="55">
        <f t="shared" si="10"/>
        <v>99</v>
      </c>
      <c r="M20" s="55">
        <f t="shared" si="10"/>
        <v>216</v>
      </c>
      <c r="N20" s="55">
        <f t="shared" si="10"/>
        <v>0</v>
      </c>
      <c r="O20" s="33">
        <v>45278</v>
      </c>
      <c r="P20" s="33">
        <v>45320</v>
      </c>
      <c r="Q20" s="5"/>
      <c r="R20" s="32">
        <f t="shared" si="11"/>
        <v>0</v>
      </c>
      <c r="S20" s="32">
        <f t="shared" ref="S20:CD22" si="21">IF($F20=" ", " ", IF(AND(S$4&gt;=$O20,S$4&lt;$P20),1,0))</f>
        <v>0</v>
      </c>
      <c r="T20" s="32">
        <f t="shared" si="21"/>
        <v>0</v>
      </c>
      <c r="U20" s="32">
        <f t="shared" si="21"/>
        <v>0</v>
      </c>
      <c r="V20" s="32">
        <f t="shared" si="21"/>
        <v>0</v>
      </c>
      <c r="W20" s="32">
        <f t="shared" si="21"/>
        <v>0</v>
      </c>
      <c r="X20" s="32">
        <f t="shared" si="21"/>
        <v>0</v>
      </c>
      <c r="Y20" s="32">
        <f t="shared" si="21"/>
        <v>0</v>
      </c>
      <c r="Z20" s="32">
        <f t="shared" si="21"/>
        <v>0</v>
      </c>
      <c r="AA20" s="32">
        <f t="shared" si="21"/>
        <v>0</v>
      </c>
      <c r="AB20" s="32">
        <f t="shared" si="21"/>
        <v>0</v>
      </c>
      <c r="AC20" s="32">
        <f t="shared" si="21"/>
        <v>0</v>
      </c>
      <c r="AD20" s="32">
        <f t="shared" si="21"/>
        <v>0</v>
      </c>
      <c r="AE20" s="32">
        <f t="shared" si="21"/>
        <v>0</v>
      </c>
      <c r="AF20" s="32">
        <f t="shared" si="21"/>
        <v>0</v>
      </c>
      <c r="AG20" s="32">
        <f t="shared" si="21"/>
        <v>0</v>
      </c>
      <c r="AH20" s="32">
        <f t="shared" si="21"/>
        <v>0</v>
      </c>
      <c r="AI20" s="32">
        <f t="shared" si="21"/>
        <v>0</v>
      </c>
      <c r="AJ20" s="32">
        <f t="shared" si="21"/>
        <v>0</v>
      </c>
      <c r="AK20" s="32">
        <f t="shared" si="21"/>
        <v>0</v>
      </c>
      <c r="AL20" s="32">
        <f t="shared" si="21"/>
        <v>0</v>
      </c>
      <c r="AM20" s="32">
        <f t="shared" si="21"/>
        <v>0</v>
      </c>
      <c r="AN20" s="32">
        <f t="shared" si="21"/>
        <v>0</v>
      </c>
      <c r="AO20" s="32">
        <f t="shared" si="21"/>
        <v>0</v>
      </c>
      <c r="AP20" s="32">
        <f t="shared" si="21"/>
        <v>0</v>
      </c>
      <c r="AQ20" s="32">
        <f t="shared" si="21"/>
        <v>0</v>
      </c>
      <c r="AR20" s="32">
        <f t="shared" si="21"/>
        <v>0</v>
      </c>
      <c r="AS20" s="32">
        <f t="shared" si="21"/>
        <v>0</v>
      </c>
      <c r="AT20" s="32">
        <f t="shared" si="21"/>
        <v>0</v>
      </c>
      <c r="AU20" s="32">
        <f t="shared" si="21"/>
        <v>0</v>
      </c>
      <c r="AV20" s="32">
        <f t="shared" si="21"/>
        <v>0</v>
      </c>
      <c r="AW20" s="32">
        <f t="shared" si="21"/>
        <v>0</v>
      </c>
      <c r="AX20" s="32">
        <f t="shared" si="21"/>
        <v>0</v>
      </c>
      <c r="AY20" s="32">
        <f t="shared" si="21"/>
        <v>0</v>
      </c>
      <c r="AZ20" s="32">
        <f t="shared" si="21"/>
        <v>0</v>
      </c>
      <c r="BA20" s="32">
        <f t="shared" si="21"/>
        <v>0</v>
      </c>
      <c r="BB20" s="32">
        <f t="shared" si="21"/>
        <v>0</v>
      </c>
      <c r="BC20" s="32">
        <f t="shared" si="21"/>
        <v>0</v>
      </c>
      <c r="BD20" s="32">
        <f t="shared" si="21"/>
        <v>1</v>
      </c>
      <c r="BE20" s="32">
        <f t="shared" si="21"/>
        <v>1</v>
      </c>
      <c r="BF20" s="32">
        <f t="shared" si="21"/>
        <v>1</v>
      </c>
      <c r="BG20" s="32">
        <f t="shared" si="21"/>
        <v>1</v>
      </c>
      <c r="BH20" s="32">
        <f t="shared" si="21"/>
        <v>1</v>
      </c>
      <c r="BI20" s="32">
        <f t="shared" si="21"/>
        <v>1</v>
      </c>
      <c r="BJ20" s="32">
        <f t="shared" si="21"/>
        <v>1</v>
      </c>
      <c r="BK20" s="32">
        <f t="shared" si="21"/>
        <v>1</v>
      </c>
      <c r="BL20" s="32">
        <f t="shared" si="21"/>
        <v>1</v>
      </c>
      <c r="BM20" s="32">
        <f t="shared" si="21"/>
        <v>1</v>
      </c>
      <c r="BN20" s="32">
        <f t="shared" si="21"/>
        <v>1</v>
      </c>
      <c r="BO20" s="32">
        <f t="shared" si="21"/>
        <v>1</v>
      </c>
      <c r="BP20" s="32">
        <f t="shared" si="21"/>
        <v>1</v>
      </c>
      <c r="BQ20" s="32">
        <f t="shared" si="21"/>
        <v>1</v>
      </c>
      <c r="BR20" s="32">
        <f t="shared" si="21"/>
        <v>1</v>
      </c>
      <c r="BS20" s="32">
        <f t="shared" si="21"/>
        <v>1</v>
      </c>
      <c r="BT20" s="32">
        <f t="shared" si="21"/>
        <v>1</v>
      </c>
      <c r="BU20" s="32">
        <f t="shared" si="21"/>
        <v>1</v>
      </c>
      <c r="BV20" s="32">
        <f t="shared" si="21"/>
        <v>1</v>
      </c>
      <c r="BW20" s="32">
        <f t="shared" si="21"/>
        <v>1</v>
      </c>
      <c r="BX20" s="32">
        <f t="shared" si="21"/>
        <v>1</v>
      </c>
      <c r="BY20" s="32">
        <f t="shared" si="21"/>
        <v>1</v>
      </c>
      <c r="BZ20" s="32">
        <f t="shared" si="21"/>
        <v>1</v>
      </c>
      <c r="CA20" s="32">
        <f t="shared" si="21"/>
        <v>1</v>
      </c>
      <c r="CB20" s="32">
        <f t="shared" si="21"/>
        <v>1</v>
      </c>
      <c r="CC20" s="32">
        <f t="shared" si="21"/>
        <v>1</v>
      </c>
      <c r="CD20" s="32">
        <f t="shared" si="21"/>
        <v>1</v>
      </c>
      <c r="CE20" s="32">
        <f t="shared" si="20"/>
        <v>1</v>
      </c>
      <c r="CF20" s="32">
        <f t="shared" si="20"/>
        <v>1</v>
      </c>
      <c r="CG20" s="32">
        <f t="shared" si="20"/>
        <v>1</v>
      </c>
      <c r="CH20" s="32">
        <f t="shared" si="20"/>
        <v>1</v>
      </c>
      <c r="CI20" s="32">
        <f t="shared" si="20"/>
        <v>1</v>
      </c>
      <c r="CJ20" s="32">
        <f t="shared" si="20"/>
        <v>1</v>
      </c>
      <c r="CK20" s="32">
        <f t="shared" si="20"/>
        <v>1</v>
      </c>
      <c r="CL20" s="32">
        <f t="shared" si="20"/>
        <v>1</v>
      </c>
      <c r="CM20" s="32">
        <f t="shared" si="20"/>
        <v>1</v>
      </c>
      <c r="CN20" s="32">
        <f t="shared" si="20"/>
        <v>1</v>
      </c>
      <c r="CO20" s="32">
        <f t="shared" si="20"/>
        <v>1</v>
      </c>
      <c r="CP20" s="32">
        <f t="shared" si="20"/>
        <v>1</v>
      </c>
      <c r="CQ20" s="32">
        <f t="shared" si="20"/>
        <v>1</v>
      </c>
      <c r="CR20" s="32">
        <f t="shared" si="20"/>
        <v>1</v>
      </c>
      <c r="CS20" s="32">
        <f t="shared" si="20"/>
        <v>1</v>
      </c>
      <c r="CT20" s="32">
        <f t="shared" si="20"/>
        <v>0</v>
      </c>
      <c r="CU20" s="32">
        <f t="shared" si="20"/>
        <v>0</v>
      </c>
      <c r="CV20" s="32">
        <f t="shared" si="20"/>
        <v>0</v>
      </c>
      <c r="CW20" s="32">
        <f t="shared" si="20"/>
        <v>0</v>
      </c>
      <c r="CX20" s="32">
        <f t="shared" si="20"/>
        <v>0</v>
      </c>
      <c r="CY20" s="32">
        <f t="shared" si="20"/>
        <v>0</v>
      </c>
      <c r="CZ20" s="32">
        <f t="shared" si="20"/>
        <v>0</v>
      </c>
    </row>
    <row r="21" spans="1:104" x14ac:dyDescent="0.2">
      <c r="A21" s="1"/>
      <c r="B21" s="1"/>
      <c r="C21" s="2"/>
      <c r="D21" s="29"/>
      <c r="E21" s="42"/>
      <c r="F21" s="49"/>
      <c r="G21" s="37"/>
      <c r="H21" s="37"/>
      <c r="I21" s="6"/>
      <c r="J21" s="6"/>
      <c r="K21" s="55"/>
      <c r="L21" s="55"/>
      <c r="M21" s="55"/>
      <c r="N21" s="55"/>
      <c r="O21" s="33"/>
      <c r="P21" s="31"/>
      <c r="Q21" s="5"/>
      <c r="R21" s="32">
        <f t="shared" si="11"/>
        <v>0</v>
      </c>
      <c r="S21" s="32">
        <f t="shared" si="21"/>
        <v>0</v>
      </c>
      <c r="T21" s="32">
        <f t="shared" si="21"/>
        <v>0</v>
      </c>
      <c r="U21" s="32">
        <f t="shared" si="21"/>
        <v>0</v>
      </c>
      <c r="V21" s="32">
        <f t="shared" si="21"/>
        <v>0</v>
      </c>
      <c r="W21" s="32">
        <f t="shared" si="21"/>
        <v>0</v>
      </c>
      <c r="X21" s="32">
        <f t="shared" si="21"/>
        <v>0</v>
      </c>
      <c r="Y21" s="32">
        <f t="shared" si="21"/>
        <v>0</v>
      </c>
      <c r="Z21" s="32">
        <f t="shared" si="21"/>
        <v>0</v>
      </c>
      <c r="AA21" s="32">
        <f t="shared" si="21"/>
        <v>0</v>
      </c>
      <c r="AB21" s="32">
        <f t="shared" si="21"/>
        <v>0</v>
      </c>
      <c r="AC21" s="32">
        <f t="shared" si="21"/>
        <v>0</v>
      </c>
      <c r="AD21" s="32">
        <f t="shared" si="21"/>
        <v>0</v>
      </c>
      <c r="AE21" s="32">
        <f t="shared" si="21"/>
        <v>0</v>
      </c>
      <c r="AF21" s="32">
        <f t="shared" si="21"/>
        <v>0</v>
      </c>
      <c r="AG21" s="32">
        <f t="shared" si="21"/>
        <v>0</v>
      </c>
      <c r="AH21" s="32">
        <f t="shared" si="21"/>
        <v>0</v>
      </c>
      <c r="AI21" s="32">
        <f t="shared" si="21"/>
        <v>0</v>
      </c>
      <c r="AJ21" s="32">
        <f t="shared" si="21"/>
        <v>0</v>
      </c>
      <c r="AK21" s="32">
        <f t="shared" si="21"/>
        <v>0</v>
      </c>
      <c r="AL21" s="32">
        <f t="shared" si="21"/>
        <v>0</v>
      </c>
      <c r="AM21" s="32">
        <f t="shared" si="21"/>
        <v>0</v>
      </c>
      <c r="AN21" s="32">
        <f t="shared" si="21"/>
        <v>0</v>
      </c>
      <c r="AO21" s="32">
        <f t="shared" si="21"/>
        <v>0</v>
      </c>
      <c r="AP21" s="32">
        <f t="shared" si="21"/>
        <v>0</v>
      </c>
      <c r="AQ21" s="32">
        <f t="shared" si="21"/>
        <v>0</v>
      </c>
      <c r="AR21" s="32">
        <f t="shared" si="21"/>
        <v>0</v>
      </c>
      <c r="AS21" s="32">
        <f t="shared" si="21"/>
        <v>0</v>
      </c>
      <c r="AT21" s="32">
        <f t="shared" si="21"/>
        <v>0</v>
      </c>
      <c r="AU21" s="32">
        <f t="shared" si="21"/>
        <v>0</v>
      </c>
      <c r="AV21" s="32">
        <f t="shared" si="21"/>
        <v>0</v>
      </c>
      <c r="AW21" s="32">
        <f t="shared" si="21"/>
        <v>0</v>
      </c>
      <c r="AX21" s="32">
        <f t="shared" si="21"/>
        <v>0</v>
      </c>
      <c r="AY21" s="32">
        <f t="shared" si="21"/>
        <v>0</v>
      </c>
      <c r="AZ21" s="32">
        <f t="shared" si="21"/>
        <v>0</v>
      </c>
      <c r="BA21" s="32">
        <f t="shared" si="21"/>
        <v>0</v>
      </c>
      <c r="BB21" s="32">
        <f t="shared" si="21"/>
        <v>0</v>
      </c>
      <c r="BC21" s="32">
        <f t="shared" si="21"/>
        <v>0</v>
      </c>
      <c r="BD21" s="32">
        <f t="shared" si="21"/>
        <v>0</v>
      </c>
      <c r="BE21" s="32">
        <f t="shared" si="21"/>
        <v>0</v>
      </c>
      <c r="BF21" s="32">
        <f t="shared" si="21"/>
        <v>0</v>
      </c>
      <c r="BG21" s="32">
        <f t="shared" si="21"/>
        <v>0</v>
      </c>
      <c r="BH21" s="32">
        <f t="shared" si="21"/>
        <v>0</v>
      </c>
      <c r="BI21" s="32">
        <f t="shared" si="21"/>
        <v>0</v>
      </c>
      <c r="BJ21" s="32">
        <f t="shared" si="21"/>
        <v>0</v>
      </c>
      <c r="BK21" s="32">
        <f t="shared" si="21"/>
        <v>0</v>
      </c>
      <c r="BL21" s="32">
        <f t="shared" si="21"/>
        <v>0</v>
      </c>
      <c r="BM21" s="32">
        <f t="shared" si="21"/>
        <v>0</v>
      </c>
      <c r="BN21" s="32">
        <f t="shared" si="21"/>
        <v>0</v>
      </c>
      <c r="BO21" s="32">
        <f t="shared" si="21"/>
        <v>0</v>
      </c>
      <c r="BP21" s="32">
        <f t="shared" si="21"/>
        <v>0</v>
      </c>
      <c r="BQ21" s="32">
        <f t="shared" si="21"/>
        <v>0</v>
      </c>
      <c r="BR21" s="32">
        <f t="shared" si="21"/>
        <v>0</v>
      </c>
      <c r="BS21" s="32">
        <f t="shared" si="21"/>
        <v>0</v>
      </c>
      <c r="BT21" s="32">
        <f t="shared" si="21"/>
        <v>0</v>
      </c>
      <c r="BU21" s="32">
        <f t="shared" si="21"/>
        <v>0</v>
      </c>
      <c r="BV21" s="32">
        <f t="shared" si="21"/>
        <v>0</v>
      </c>
      <c r="BW21" s="32">
        <f t="shared" si="21"/>
        <v>0</v>
      </c>
      <c r="BX21" s="32">
        <f t="shared" si="21"/>
        <v>0</v>
      </c>
      <c r="BY21" s="32">
        <f t="shared" si="21"/>
        <v>0</v>
      </c>
      <c r="BZ21" s="32">
        <f t="shared" si="21"/>
        <v>0</v>
      </c>
      <c r="CA21" s="32">
        <f t="shared" si="21"/>
        <v>0</v>
      </c>
      <c r="CB21" s="32">
        <f t="shared" si="21"/>
        <v>0</v>
      </c>
      <c r="CC21" s="32">
        <f t="shared" si="21"/>
        <v>0</v>
      </c>
      <c r="CD21" s="32">
        <f t="shared" si="21"/>
        <v>0</v>
      </c>
      <c r="CE21" s="32">
        <f t="shared" si="20"/>
        <v>0</v>
      </c>
      <c r="CF21" s="32">
        <f t="shared" si="20"/>
        <v>0</v>
      </c>
      <c r="CG21" s="32">
        <f t="shared" si="20"/>
        <v>0</v>
      </c>
      <c r="CH21" s="32">
        <f t="shared" si="20"/>
        <v>0</v>
      </c>
      <c r="CI21" s="32">
        <f t="shared" si="20"/>
        <v>0</v>
      </c>
      <c r="CJ21" s="32">
        <f t="shared" si="20"/>
        <v>0</v>
      </c>
      <c r="CK21" s="32">
        <f t="shared" si="20"/>
        <v>0</v>
      </c>
      <c r="CL21" s="32">
        <f t="shared" si="20"/>
        <v>0</v>
      </c>
      <c r="CM21" s="32">
        <f t="shared" si="20"/>
        <v>0</v>
      </c>
      <c r="CN21" s="32">
        <f t="shared" si="20"/>
        <v>0</v>
      </c>
      <c r="CO21" s="32">
        <f t="shared" si="20"/>
        <v>0</v>
      </c>
      <c r="CP21" s="32">
        <f t="shared" si="20"/>
        <v>0</v>
      </c>
      <c r="CQ21" s="32">
        <f t="shared" si="20"/>
        <v>0</v>
      </c>
      <c r="CR21" s="32">
        <f t="shared" si="20"/>
        <v>0</v>
      </c>
      <c r="CS21" s="32">
        <f t="shared" si="20"/>
        <v>0</v>
      </c>
      <c r="CT21" s="32">
        <f t="shared" si="20"/>
        <v>0</v>
      </c>
      <c r="CU21" s="32">
        <f t="shared" si="20"/>
        <v>0</v>
      </c>
      <c r="CV21" s="32">
        <f t="shared" si="20"/>
        <v>0</v>
      </c>
      <c r="CW21" s="32">
        <f t="shared" si="20"/>
        <v>0</v>
      </c>
      <c r="CX21" s="32">
        <f t="shared" si="20"/>
        <v>0</v>
      </c>
      <c r="CY21" s="32">
        <f t="shared" si="20"/>
        <v>0</v>
      </c>
      <c r="CZ21" s="32">
        <f t="shared" si="20"/>
        <v>0</v>
      </c>
    </row>
    <row r="22" spans="1:104" x14ac:dyDescent="0.2">
      <c r="A22" s="1"/>
      <c r="B22" s="1"/>
      <c r="C22" s="2"/>
      <c r="D22" s="29"/>
      <c r="E22" s="42"/>
      <c r="F22" s="49"/>
      <c r="G22" s="37"/>
      <c r="H22" s="37"/>
      <c r="I22" s="6"/>
      <c r="J22" s="6"/>
      <c r="K22" s="55"/>
      <c r="L22" s="55"/>
      <c r="M22" s="55"/>
      <c r="N22" s="55"/>
      <c r="O22" s="33"/>
      <c r="P22" s="31"/>
      <c r="Q22" s="5"/>
      <c r="R22" s="32">
        <f t="shared" si="11"/>
        <v>0</v>
      </c>
      <c r="S22" s="32">
        <f t="shared" si="21"/>
        <v>0</v>
      </c>
      <c r="T22" s="32">
        <f t="shared" si="21"/>
        <v>0</v>
      </c>
      <c r="U22" s="32">
        <f t="shared" si="21"/>
        <v>0</v>
      </c>
      <c r="V22" s="32">
        <f t="shared" si="21"/>
        <v>0</v>
      </c>
      <c r="W22" s="32">
        <f t="shared" si="21"/>
        <v>0</v>
      </c>
      <c r="X22" s="32">
        <f t="shared" si="21"/>
        <v>0</v>
      </c>
      <c r="Y22" s="32">
        <f t="shared" si="21"/>
        <v>0</v>
      </c>
      <c r="Z22" s="32">
        <f t="shared" si="21"/>
        <v>0</v>
      </c>
      <c r="AA22" s="32">
        <f t="shared" si="21"/>
        <v>0</v>
      </c>
      <c r="AB22" s="32">
        <f t="shared" si="21"/>
        <v>0</v>
      </c>
      <c r="AC22" s="32">
        <f t="shared" si="21"/>
        <v>0</v>
      </c>
      <c r="AD22" s="32">
        <f t="shared" si="21"/>
        <v>0</v>
      </c>
      <c r="AE22" s="32">
        <f t="shared" si="21"/>
        <v>0</v>
      </c>
      <c r="AF22" s="32">
        <f t="shared" si="21"/>
        <v>0</v>
      </c>
      <c r="AG22" s="32">
        <f t="shared" si="21"/>
        <v>0</v>
      </c>
      <c r="AH22" s="32">
        <f t="shared" si="21"/>
        <v>0</v>
      </c>
      <c r="AI22" s="32">
        <f t="shared" si="21"/>
        <v>0</v>
      </c>
      <c r="AJ22" s="32">
        <f t="shared" si="21"/>
        <v>0</v>
      </c>
      <c r="AK22" s="32">
        <f t="shared" si="21"/>
        <v>0</v>
      </c>
      <c r="AL22" s="32">
        <f t="shared" si="21"/>
        <v>0</v>
      </c>
      <c r="AM22" s="32">
        <f t="shared" si="21"/>
        <v>0</v>
      </c>
      <c r="AN22" s="32">
        <f t="shared" si="21"/>
        <v>0</v>
      </c>
      <c r="AO22" s="32">
        <f t="shared" si="21"/>
        <v>0</v>
      </c>
      <c r="AP22" s="32">
        <f t="shared" si="21"/>
        <v>0</v>
      </c>
      <c r="AQ22" s="32">
        <f t="shared" si="21"/>
        <v>0</v>
      </c>
      <c r="AR22" s="32">
        <f t="shared" si="21"/>
        <v>0</v>
      </c>
      <c r="AS22" s="32">
        <f t="shared" si="21"/>
        <v>0</v>
      </c>
      <c r="AT22" s="32">
        <f t="shared" si="21"/>
        <v>0</v>
      </c>
      <c r="AU22" s="32">
        <f t="shared" si="21"/>
        <v>0</v>
      </c>
      <c r="AV22" s="32">
        <f t="shared" si="21"/>
        <v>0</v>
      </c>
      <c r="AW22" s="32">
        <f t="shared" si="21"/>
        <v>0</v>
      </c>
      <c r="AX22" s="32">
        <f t="shared" si="21"/>
        <v>0</v>
      </c>
      <c r="AY22" s="32">
        <f t="shared" si="21"/>
        <v>0</v>
      </c>
      <c r="AZ22" s="32">
        <f t="shared" si="21"/>
        <v>0</v>
      </c>
      <c r="BA22" s="32">
        <f t="shared" si="21"/>
        <v>0</v>
      </c>
      <c r="BB22" s="32">
        <f t="shared" si="21"/>
        <v>0</v>
      </c>
      <c r="BC22" s="32">
        <f t="shared" si="21"/>
        <v>0</v>
      </c>
      <c r="BD22" s="32">
        <f t="shared" si="21"/>
        <v>0</v>
      </c>
      <c r="BE22" s="32">
        <f t="shared" si="21"/>
        <v>0</v>
      </c>
      <c r="BF22" s="32">
        <f t="shared" si="21"/>
        <v>0</v>
      </c>
      <c r="BG22" s="32">
        <f t="shared" si="21"/>
        <v>0</v>
      </c>
      <c r="BH22" s="32">
        <f t="shared" si="21"/>
        <v>0</v>
      </c>
      <c r="BI22" s="32">
        <f t="shared" si="21"/>
        <v>0</v>
      </c>
      <c r="BJ22" s="32">
        <f t="shared" si="21"/>
        <v>0</v>
      </c>
      <c r="BK22" s="32">
        <f t="shared" si="21"/>
        <v>0</v>
      </c>
      <c r="BL22" s="32">
        <f t="shared" si="21"/>
        <v>0</v>
      </c>
      <c r="BM22" s="32">
        <f t="shared" si="21"/>
        <v>0</v>
      </c>
      <c r="BN22" s="32">
        <f t="shared" si="21"/>
        <v>0</v>
      </c>
      <c r="BO22" s="32">
        <f t="shared" si="21"/>
        <v>0</v>
      </c>
      <c r="BP22" s="32">
        <f t="shared" si="21"/>
        <v>0</v>
      </c>
      <c r="BQ22" s="32">
        <f t="shared" si="21"/>
        <v>0</v>
      </c>
      <c r="BR22" s="32">
        <f t="shared" si="21"/>
        <v>0</v>
      </c>
      <c r="BS22" s="32">
        <f t="shared" si="21"/>
        <v>0</v>
      </c>
      <c r="BT22" s="32">
        <f t="shared" si="21"/>
        <v>0</v>
      </c>
      <c r="BU22" s="32">
        <f t="shared" si="21"/>
        <v>0</v>
      </c>
      <c r="BV22" s="32">
        <f t="shared" si="21"/>
        <v>0</v>
      </c>
      <c r="BW22" s="32">
        <f t="shared" si="21"/>
        <v>0</v>
      </c>
      <c r="BX22" s="32">
        <f t="shared" si="21"/>
        <v>0</v>
      </c>
      <c r="BY22" s="32">
        <f t="shared" si="21"/>
        <v>0</v>
      </c>
      <c r="BZ22" s="32">
        <f t="shared" si="21"/>
        <v>0</v>
      </c>
      <c r="CA22" s="32">
        <f t="shared" si="21"/>
        <v>0</v>
      </c>
      <c r="CB22" s="32">
        <f t="shared" si="21"/>
        <v>0</v>
      </c>
      <c r="CC22" s="32">
        <f t="shared" si="21"/>
        <v>0</v>
      </c>
      <c r="CD22" s="32">
        <f t="shared" si="21"/>
        <v>0</v>
      </c>
      <c r="CE22" s="32">
        <f t="shared" si="20"/>
        <v>0</v>
      </c>
      <c r="CF22" s="32">
        <f t="shared" si="20"/>
        <v>0</v>
      </c>
      <c r="CG22" s="32">
        <f t="shared" si="20"/>
        <v>0</v>
      </c>
      <c r="CH22" s="32">
        <f t="shared" si="20"/>
        <v>0</v>
      </c>
      <c r="CI22" s="32">
        <f t="shared" si="20"/>
        <v>0</v>
      </c>
      <c r="CJ22" s="32">
        <f t="shared" si="20"/>
        <v>0</v>
      </c>
      <c r="CK22" s="32">
        <f t="shared" si="20"/>
        <v>0</v>
      </c>
      <c r="CL22" s="32">
        <f t="shared" si="20"/>
        <v>0</v>
      </c>
      <c r="CM22" s="32">
        <f t="shared" si="20"/>
        <v>0</v>
      </c>
      <c r="CN22" s="32">
        <f t="shared" si="20"/>
        <v>0</v>
      </c>
      <c r="CO22" s="32">
        <f t="shared" si="20"/>
        <v>0</v>
      </c>
      <c r="CP22" s="32">
        <f t="shared" si="20"/>
        <v>0</v>
      </c>
      <c r="CQ22" s="32">
        <f t="shared" si="20"/>
        <v>0</v>
      </c>
      <c r="CR22" s="32">
        <f t="shared" si="20"/>
        <v>0</v>
      </c>
      <c r="CS22" s="32">
        <f t="shared" si="20"/>
        <v>0</v>
      </c>
      <c r="CT22" s="32">
        <f t="shared" si="20"/>
        <v>0</v>
      </c>
      <c r="CU22" s="32">
        <f t="shared" si="20"/>
        <v>0</v>
      </c>
      <c r="CV22" s="32">
        <f t="shared" si="20"/>
        <v>0</v>
      </c>
      <c r="CW22" s="32">
        <f t="shared" si="20"/>
        <v>0</v>
      </c>
      <c r="CX22" s="32">
        <f t="shared" si="20"/>
        <v>0</v>
      </c>
      <c r="CY22" s="32">
        <f t="shared" si="20"/>
        <v>0</v>
      </c>
      <c r="CZ22" s="32">
        <f t="shared" si="20"/>
        <v>0</v>
      </c>
    </row>
    <row r="23" spans="1:104" s="47" customFormat="1" ht="32" customHeight="1" x14ac:dyDescent="0.2">
      <c r="A23" s="89" t="s">
        <v>53</v>
      </c>
      <c r="B23" s="89"/>
      <c r="C23" s="89" t="s">
        <v>215</v>
      </c>
      <c r="D23" s="89"/>
      <c r="E23" s="60" t="s">
        <v>120</v>
      </c>
      <c r="F23" s="41" t="s">
        <v>121</v>
      </c>
      <c r="G23" s="45"/>
      <c r="H23" s="45"/>
      <c r="I23" s="41">
        <f t="shared" ref="I23:N23" si="22">SUMIFS(I$7:I$22,$A$7:$A$22,"&lt;&gt;A-333-S")</f>
        <v>829</v>
      </c>
      <c r="J23" s="41">
        <f>SUMIFS(J$7:J$22,$A$7:$A$22,"&lt;&gt;A-333-S")</f>
        <v>683</v>
      </c>
      <c r="K23" s="41">
        <f t="shared" ref="K23:N23" si="23">SUMIFS(K$7:K$22,$A$7:$A$22,"&lt;&gt;A-333-S")</f>
        <v>1269</v>
      </c>
      <c r="L23" s="41">
        <f t="shared" si="23"/>
        <v>2502</v>
      </c>
      <c r="M23" s="41">
        <f t="shared" si="23"/>
        <v>2376</v>
      </c>
      <c r="N23" s="41">
        <f t="shared" si="23"/>
        <v>0</v>
      </c>
      <c r="O23" s="45"/>
      <c r="P23" s="45"/>
      <c r="Q23" s="45"/>
      <c r="R23" s="46">
        <f t="shared" ref="R23:AW23" si="24">SUMIFS(R$7:R$22,$A$7:$A$22, "A-334-S")</f>
        <v>0</v>
      </c>
      <c r="S23" s="46">
        <f t="shared" si="24"/>
        <v>6</v>
      </c>
      <c r="T23" s="46">
        <f t="shared" si="24"/>
        <v>6</v>
      </c>
      <c r="U23" s="46">
        <f t="shared" si="24"/>
        <v>6</v>
      </c>
      <c r="V23" s="46">
        <f t="shared" si="24"/>
        <v>6</v>
      </c>
      <c r="W23" s="46">
        <f t="shared" si="24"/>
        <v>6</v>
      </c>
      <c r="X23" s="46">
        <f t="shared" si="24"/>
        <v>6</v>
      </c>
      <c r="Y23" s="46">
        <f t="shared" si="24"/>
        <v>6</v>
      </c>
      <c r="Z23" s="46">
        <f t="shared" si="24"/>
        <v>6</v>
      </c>
      <c r="AA23" s="46">
        <f t="shared" si="24"/>
        <v>11</v>
      </c>
      <c r="AB23" s="46">
        <f t="shared" si="24"/>
        <v>11</v>
      </c>
      <c r="AC23" s="46">
        <f t="shared" si="24"/>
        <v>11</v>
      </c>
      <c r="AD23" s="46">
        <f t="shared" si="24"/>
        <v>11</v>
      </c>
      <c r="AE23" s="46">
        <f t="shared" si="24"/>
        <v>11</v>
      </c>
      <c r="AF23" s="46">
        <f t="shared" si="24"/>
        <v>11</v>
      </c>
      <c r="AG23" s="46">
        <f t="shared" si="24"/>
        <v>11</v>
      </c>
      <c r="AH23" s="46">
        <f t="shared" si="24"/>
        <v>11</v>
      </c>
      <c r="AI23" s="46">
        <f t="shared" si="24"/>
        <v>11</v>
      </c>
      <c r="AJ23" s="46">
        <f t="shared" si="24"/>
        <v>11</v>
      </c>
      <c r="AK23" s="46">
        <f t="shared" si="24"/>
        <v>11</v>
      </c>
      <c r="AL23" s="46">
        <f t="shared" si="24"/>
        <v>11</v>
      </c>
      <c r="AM23" s="46">
        <f t="shared" si="24"/>
        <v>11</v>
      </c>
      <c r="AN23" s="46">
        <f t="shared" si="24"/>
        <v>11</v>
      </c>
      <c r="AO23" s="46">
        <f t="shared" si="24"/>
        <v>11</v>
      </c>
      <c r="AP23" s="46">
        <f t="shared" si="24"/>
        <v>11</v>
      </c>
      <c r="AQ23" s="46">
        <f t="shared" si="24"/>
        <v>11</v>
      </c>
      <c r="AR23" s="46">
        <f t="shared" si="24"/>
        <v>11</v>
      </c>
      <c r="AS23" s="46">
        <f t="shared" si="24"/>
        <v>11</v>
      </c>
      <c r="AT23" s="46">
        <f t="shared" si="24"/>
        <v>11</v>
      </c>
      <c r="AU23" s="46">
        <f t="shared" si="24"/>
        <v>11</v>
      </c>
      <c r="AV23" s="46">
        <f t="shared" si="24"/>
        <v>11</v>
      </c>
      <c r="AW23" s="46">
        <f t="shared" si="24"/>
        <v>11</v>
      </c>
      <c r="AX23" s="46">
        <f t="shared" ref="AX23:CC23" si="25">SUMIFS(AX$7:AX$22,$A$7:$A$22, "A-334-S")</f>
        <v>11</v>
      </c>
      <c r="AY23" s="46">
        <f t="shared" si="25"/>
        <v>11</v>
      </c>
      <c r="AZ23" s="46">
        <f t="shared" si="25"/>
        <v>11</v>
      </c>
      <c r="BA23" s="46">
        <f t="shared" si="25"/>
        <v>11</v>
      </c>
      <c r="BB23" s="46">
        <f t="shared" si="25"/>
        <v>11</v>
      </c>
      <c r="BC23" s="46">
        <f t="shared" si="25"/>
        <v>11</v>
      </c>
      <c r="BD23" s="46">
        <f t="shared" si="25"/>
        <v>11</v>
      </c>
      <c r="BE23" s="46">
        <f t="shared" si="25"/>
        <v>11</v>
      </c>
      <c r="BF23" s="46">
        <f t="shared" si="25"/>
        <v>11</v>
      </c>
      <c r="BG23" s="46">
        <f t="shared" si="25"/>
        <v>11</v>
      </c>
      <c r="BH23" s="46">
        <f t="shared" si="25"/>
        <v>11</v>
      </c>
      <c r="BI23" s="46">
        <f t="shared" si="25"/>
        <v>11</v>
      </c>
      <c r="BJ23" s="46">
        <f t="shared" si="25"/>
        <v>11</v>
      </c>
      <c r="BK23" s="46">
        <f t="shared" si="25"/>
        <v>11</v>
      </c>
      <c r="BL23" s="46">
        <f t="shared" si="25"/>
        <v>11</v>
      </c>
      <c r="BM23" s="46">
        <f t="shared" si="25"/>
        <v>11</v>
      </c>
      <c r="BN23" s="46">
        <f t="shared" si="25"/>
        <v>11</v>
      </c>
      <c r="BO23" s="46">
        <f t="shared" si="25"/>
        <v>11</v>
      </c>
      <c r="BP23" s="46">
        <f t="shared" si="25"/>
        <v>11</v>
      </c>
      <c r="BQ23" s="46">
        <f t="shared" si="25"/>
        <v>11</v>
      </c>
      <c r="BR23" s="46">
        <f t="shared" si="25"/>
        <v>11</v>
      </c>
      <c r="BS23" s="46">
        <f t="shared" si="25"/>
        <v>11</v>
      </c>
      <c r="BT23" s="46">
        <f t="shared" si="25"/>
        <v>11</v>
      </c>
      <c r="BU23" s="46">
        <f t="shared" si="25"/>
        <v>11</v>
      </c>
      <c r="BV23" s="46">
        <f t="shared" si="25"/>
        <v>11</v>
      </c>
      <c r="BW23" s="46">
        <f t="shared" si="25"/>
        <v>11</v>
      </c>
      <c r="BX23" s="46">
        <f t="shared" si="25"/>
        <v>11</v>
      </c>
      <c r="BY23" s="46">
        <f t="shared" si="25"/>
        <v>11</v>
      </c>
      <c r="BZ23" s="46">
        <f t="shared" si="25"/>
        <v>11</v>
      </c>
      <c r="CA23" s="46">
        <f t="shared" si="25"/>
        <v>11</v>
      </c>
      <c r="CB23" s="46">
        <f t="shared" si="25"/>
        <v>11</v>
      </c>
      <c r="CC23" s="46">
        <f t="shared" si="25"/>
        <v>11</v>
      </c>
      <c r="CD23" s="46">
        <f t="shared" ref="CD23:CZ23" si="26">SUMIFS(CD$7:CD$22,$A$7:$A$22, "A-334-S")</f>
        <v>11</v>
      </c>
      <c r="CE23" s="46">
        <f t="shared" si="26"/>
        <v>11</v>
      </c>
      <c r="CF23" s="46">
        <f t="shared" si="26"/>
        <v>11</v>
      </c>
      <c r="CG23" s="46">
        <f t="shared" si="26"/>
        <v>11</v>
      </c>
      <c r="CH23" s="46">
        <f t="shared" si="26"/>
        <v>11</v>
      </c>
      <c r="CI23" s="46">
        <f t="shared" si="26"/>
        <v>11</v>
      </c>
      <c r="CJ23" s="46">
        <f t="shared" si="26"/>
        <v>11</v>
      </c>
      <c r="CK23" s="46">
        <f t="shared" si="26"/>
        <v>11</v>
      </c>
      <c r="CL23" s="46">
        <f t="shared" si="26"/>
        <v>11</v>
      </c>
      <c r="CM23" s="46">
        <f t="shared" si="26"/>
        <v>11</v>
      </c>
      <c r="CN23" s="46">
        <f t="shared" si="26"/>
        <v>11</v>
      </c>
      <c r="CO23" s="46">
        <f t="shared" si="26"/>
        <v>11</v>
      </c>
      <c r="CP23" s="46">
        <f t="shared" si="26"/>
        <v>11</v>
      </c>
      <c r="CQ23" s="46">
        <f t="shared" si="26"/>
        <v>11</v>
      </c>
      <c r="CR23" s="46">
        <f t="shared" si="26"/>
        <v>11</v>
      </c>
      <c r="CS23" s="46">
        <f t="shared" si="26"/>
        <v>11</v>
      </c>
      <c r="CT23" s="46">
        <f t="shared" si="26"/>
        <v>0</v>
      </c>
      <c r="CU23" s="46">
        <f t="shared" si="26"/>
        <v>0</v>
      </c>
      <c r="CV23" s="46">
        <f t="shared" si="26"/>
        <v>0</v>
      </c>
      <c r="CW23" s="46">
        <f t="shared" si="26"/>
        <v>0</v>
      </c>
      <c r="CX23" s="46">
        <f t="shared" si="26"/>
        <v>0</v>
      </c>
      <c r="CY23" s="46">
        <f t="shared" si="26"/>
        <v>0</v>
      </c>
      <c r="CZ23" s="46">
        <f t="shared" si="26"/>
        <v>0</v>
      </c>
    </row>
    <row r="24" spans="1:104" x14ac:dyDescent="0.2">
      <c r="A24" s="90" t="s">
        <v>22</v>
      </c>
      <c r="B24" s="1"/>
      <c r="C24" s="29" t="str" cm="1">
        <f t="array" ref="C24:D25">_xlfn._xlws.SORT(_xlfn.UNIQUE(C7:D20))</f>
        <v>Implementation</v>
      </c>
      <c r="D24" s="29" t="str">
        <v>Drill</v>
      </c>
      <c r="E24" s="42">
        <f>IF(ISBLANK(D24), " ", COUNTIFS($D$7:$D$22,$D24))</f>
        <v>13</v>
      </c>
      <c r="F24" s="78">
        <f>AVERAGEIFS($R24:$CZ24,$R$23:$CZ$23,MAX($R$23:$CZ$23))</f>
        <v>10.591549295774648</v>
      </c>
      <c r="I24" s="61">
        <f t="shared" ref="I24:I31" si="27">IF(ISBLANK(C24),"",SUM(R24:CZ24))</f>
        <v>792</v>
      </c>
      <c r="J24" s="6">
        <f>SUMIFS(J$7:J$22,$D$7:$D$22,$D24)</f>
        <v>652</v>
      </c>
      <c r="K24" s="6">
        <f t="shared" ref="K24:N25" si="28">SUMIFS(K$7:K$22,$D$7:$D$22,$D24)</f>
        <v>1125</v>
      </c>
      <c r="L24" s="6">
        <f t="shared" si="28"/>
        <v>2367</v>
      </c>
      <c r="M24" s="6">
        <f t="shared" si="28"/>
        <v>2376</v>
      </c>
      <c r="N24" s="6">
        <f t="shared" si="28"/>
        <v>0</v>
      </c>
      <c r="R24" s="35">
        <f t="shared" ref="R24:AA31" si="29">IF($C24=""," ", SUMIFS(R$7:R$22,$C$7:$C$22,$C24))</f>
        <v>0</v>
      </c>
      <c r="S24" s="35">
        <f t="shared" si="29"/>
        <v>5</v>
      </c>
      <c r="T24" s="35">
        <f t="shared" si="29"/>
        <v>5</v>
      </c>
      <c r="U24" s="35">
        <f t="shared" si="29"/>
        <v>5</v>
      </c>
      <c r="V24" s="35">
        <f t="shared" si="29"/>
        <v>5</v>
      </c>
      <c r="W24" s="35">
        <f t="shared" si="29"/>
        <v>5</v>
      </c>
      <c r="X24" s="35">
        <f t="shared" si="29"/>
        <v>5</v>
      </c>
      <c r="Y24" s="35">
        <f t="shared" si="29"/>
        <v>5</v>
      </c>
      <c r="Z24" s="35">
        <f t="shared" si="29"/>
        <v>5</v>
      </c>
      <c r="AA24" s="35">
        <f t="shared" si="29"/>
        <v>10</v>
      </c>
      <c r="AB24" s="35">
        <f t="shared" ref="AB24:AK31" si="30">IF($C24=""," ", SUMIFS(AB$7:AB$22,$C$7:$C$22,$C24))</f>
        <v>10</v>
      </c>
      <c r="AC24" s="35">
        <f t="shared" si="30"/>
        <v>10</v>
      </c>
      <c r="AD24" s="35">
        <f t="shared" si="30"/>
        <v>10</v>
      </c>
      <c r="AE24" s="35">
        <f t="shared" si="30"/>
        <v>10</v>
      </c>
      <c r="AF24" s="35">
        <f t="shared" si="30"/>
        <v>10</v>
      </c>
      <c r="AG24" s="35">
        <f t="shared" si="30"/>
        <v>10</v>
      </c>
      <c r="AH24" s="35">
        <f t="shared" si="30"/>
        <v>10</v>
      </c>
      <c r="AI24" s="35">
        <f t="shared" si="30"/>
        <v>10</v>
      </c>
      <c r="AJ24" s="35">
        <f t="shared" si="30"/>
        <v>10</v>
      </c>
      <c r="AK24" s="35">
        <f t="shared" si="30"/>
        <v>10</v>
      </c>
      <c r="AL24" s="35">
        <f t="shared" ref="AL24:AU31" si="31">IF($C24=""," ", SUMIFS(AL$7:AL$22,$C$7:$C$22,$C24))</f>
        <v>10</v>
      </c>
      <c r="AM24" s="35">
        <f t="shared" si="31"/>
        <v>10</v>
      </c>
      <c r="AN24" s="35">
        <f t="shared" si="31"/>
        <v>10</v>
      </c>
      <c r="AO24" s="35">
        <f t="shared" si="31"/>
        <v>10</v>
      </c>
      <c r="AP24" s="35">
        <f t="shared" si="31"/>
        <v>10</v>
      </c>
      <c r="AQ24" s="35">
        <f t="shared" si="31"/>
        <v>10</v>
      </c>
      <c r="AR24" s="35">
        <f t="shared" si="31"/>
        <v>10</v>
      </c>
      <c r="AS24" s="35">
        <f t="shared" si="31"/>
        <v>10</v>
      </c>
      <c r="AT24" s="35">
        <f t="shared" si="31"/>
        <v>10</v>
      </c>
      <c r="AU24" s="35">
        <f t="shared" si="31"/>
        <v>10</v>
      </c>
      <c r="AV24" s="35">
        <f t="shared" ref="AV24:BE31" si="32">IF($C24=""," ", SUMIFS(AV$7:AV$22,$C$7:$C$22,$C24))</f>
        <v>10</v>
      </c>
      <c r="AW24" s="35">
        <f t="shared" si="32"/>
        <v>10</v>
      </c>
      <c r="AX24" s="35">
        <f t="shared" si="32"/>
        <v>10</v>
      </c>
      <c r="AY24" s="35">
        <f t="shared" si="32"/>
        <v>10</v>
      </c>
      <c r="AZ24" s="35">
        <f t="shared" si="32"/>
        <v>10</v>
      </c>
      <c r="BA24" s="35">
        <f t="shared" si="32"/>
        <v>10</v>
      </c>
      <c r="BB24" s="35">
        <f t="shared" si="32"/>
        <v>10</v>
      </c>
      <c r="BC24" s="35">
        <f t="shared" si="32"/>
        <v>10</v>
      </c>
      <c r="BD24" s="35">
        <f t="shared" si="32"/>
        <v>11</v>
      </c>
      <c r="BE24" s="35">
        <f t="shared" si="32"/>
        <v>11</v>
      </c>
      <c r="BF24" s="35">
        <f t="shared" ref="BF24:BO31" si="33">IF($C24=""," ", SUMIFS(BF$7:BF$22,$C$7:$C$22,$C24))</f>
        <v>11</v>
      </c>
      <c r="BG24" s="35">
        <f t="shared" si="33"/>
        <v>11</v>
      </c>
      <c r="BH24" s="35">
        <f t="shared" si="33"/>
        <v>11</v>
      </c>
      <c r="BI24" s="35">
        <f t="shared" si="33"/>
        <v>11</v>
      </c>
      <c r="BJ24" s="35">
        <f t="shared" si="33"/>
        <v>11</v>
      </c>
      <c r="BK24" s="35">
        <f t="shared" si="33"/>
        <v>11</v>
      </c>
      <c r="BL24" s="35">
        <f t="shared" si="33"/>
        <v>11</v>
      </c>
      <c r="BM24" s="35">
        <f t="shared" si="33"/>
        <v>11</v>
      </c>
      <c r="BN24" s="35">
        <f t="shared" si="33"/>
        <v>11</v>
      </c>
      <c r="BO24" s="35">
        <f t="shared" si="33"/>
        <v>11</v>
      </c>
      <c r="BP24" s="35">
        <f t="shared" ref="BP24:BY31" si="34">IF($C24=""," ", SUMIFS(BP$7:BP$22,$C$7:$C$22,$C24))</f>
        <v>11</v>
      </c>
      <c r="BQ24" s="35">
        <f t="shared" si="34"/>
        <v>11</v>
      </c>
      <c r="BR24" s="35">
        <f t="shared" si="34"/>
        <v>11</v>
      </c>
      <c r="BS24" s="35">
        <f t="shared" si="34"/>
        <v>11</v>
      </c>
      <c r="BT24" s="35">
        <f t="shared" si="34"/>
        <v>11</v>
      </c>
      <c r="BU24" s="35">
        <f t="shared" si="34"/>
        <v>11</v>
      </c>
      <c r="BV24" s="35">
        <f t="shared" si="34"/>
        <v>11</v>
      </c>
      <c r="BW24" s="35">
        <f t="shared" si="34"/>
        <v>11</v>
      </c>
      <c r="BX24" s="35">
        <f t="shared" si="34"/>
        <v>11</v>
      </c>
      <c r="BY24" s="35">
        <f t="shared" si="34"/>
        <v>11</v>
      </c>
      <c r="BZ24" s="35">
        <f t="shared" ref="BZ24:CI31" si="35">IF($C24=""," ", SUMIFS(BZ$7:BZ$22,$C$7:$C$22,$C24))</f>
        <v>11</v>
      </c>
      <c r="CA24" s="35">
        <f t="shared" si="35"/>
        <v>11</v>
      </c>
      <c r="CB24" s="35">
        <f t="shared" si="35"/>
        <v>11</v>
      </c>
      <c r="CC24" s="35">
        <f t="shared" si="35"/>
        <v>11</v>
      </c>
      <c r="CD24" s="35">
        <f t="shared" si="35"/>
        <v>11</v>
      </c>
      <c r="CE24" s="35">
        <f t="shared" si="35"/>
        <v>11</v>
      </c>
      <c r="CF24" s="35">
        <f t="shared" si="35"/>
        <v>11</v>
      </c>
      <c r="CG24" s="35">
        <f t="shared" si="35"/>
        <v>11</v>
      </c>
      <c r="CH24" s="35">
        <f t="shared" si="35"/>
        <v>11</v>
      </c>
      <c r="CI24" s="35">
        <f t="shared" si="35"/>
        <v>11</v>
      </c>
      <c r="CJ24" s="35">
        <f t="shared" ref="CJ24:CS31" si="36">IF($C24=""," ", SUMIFS(CJ$7:CJ$22,$C$7:$C$22,$C24))</f>
        <v>11</v>
      </c>
      <c r="CK24" s="35">
        <f t="shared" si="36"/>
        <v>11</v>
      </c>
      <c r="CL24" s="35">
        <f t="shared" si="36"/>
        <v>11</v>
      </c>
      <c r="CM24" s="35">
        <f t="shared" si="36"/>
        <v>11</v>
      </c>
      <c r="CN24" s="35">
        <f t="shared" si="36"/>
        <v>11</v>
      </c>
      <c r="CO24" s="35">
        <f t="shared" si="36"/>
        <v>11</v>
      </c>
      <c r="CP24" s="35">
        <f t="shared" si="36"/>
        <v>11</v>
      </c>
      <c r="CQ24" s="35">
        <f t="shared" si="36"/>
        <v>11</v>
      </c>
      <c r="CR24" s="35">
        <f t="shared" si="36"/>
        <v>11</v>
      </c>
      <c r="CS24" s="35">
        <f t="shared" si="36"/>
        <v>11</v>
      </c>
      <c r="CT24" s="35">
        <f t="shared" ref="CT24:CZ31" si="37">IF($C24=""," ", SUMIFS(CT$7:CT$22,$C$7:$C$22,$C24))</f>
        <v>0</v>
      </c>
      <c r="CU24" s="35">
        <f t="shared" si="37"/>
        <v>0</v>
      </c>
      <c r="CV24" s="35">
        <f t="shared" si="37"/>
        <v>0</v>
      </c>
      <c r="CW24" s="35">
        <f t="shared" si="37"/>
        <v>0</v>
      </c>
      <c r="CX24" s="35">
        <f t="shared" si="37"/>
        <v>0</v>
      </c>
      <c r="CY24" s="35">
        <f t="shared" si="37"/>
        <v>0</v>
      </c>
      <c r="CZ24" s="35">
        <f t="shared" si="37"/>
        <v>0</v>
      </c>
    </row>
    <row r="25" spans="1:104" x14ac:dyDescent="0.2">
      <c r="A25" s="90"/>
      <c r="B25" s="1"/>
      <c r="C25" s="29" t="str">
        <v>Management</v>
      </c>
      <c r="D25" s="29" t="str">
        <v>Mgmt&amp;Safety</v>
      </c>
      <c r="E25" s="42">
        <f>IF(ISBLANK(D25), " ", COUNTIFS($D$7:$D$22,$D25))</f>
        <v>1</v>
      </c>
      <c r="F25" s="78">
        <f>AVERAGEIFS($R25:$CZ25,$R$23:$CZ$23,MAX($R$23:$CZ$23))</f>
        <v>0.40845070422535212</v>
      </c>
      <c r="I25" s="61">
        <f>IF(ISBLANK(C25),"",SUM(R25:CZ25))</f>
        <v>37</v>
      </c>
      <c r="J25" s="6">
        <f>SUMIFS(J$7:J$22,$D$7:$D$22,$D25)</f>
        <v>31</v>
      </c>
      <c r="K25" s="6">
        <f t="shared" si="28"/>
        <v>144</v>
      </c>
      <c r="L25" s="6">
        <f t="shared" si="28"/>
        <v>135</v>
      </c>
      <c r="M25" s="6">
        <f t="shared" si="28"/>
        <v>0</v>
      </c>
      <c r="N25" s="6">
        <f t="shared" si="28"/>
        <v>0</v>
      </c>
      <c r="R25" s="35">
        <f t="shared" si="29"/>
        <v>0</v>
      </c>
      <c r="S25" s="35">
        <f t="shared" si="29"/>
        <v>1</v>
      </c>
      <c r="T25" s="35">
        <f t="shared" si="29"/>
        <v>1</v>
      </c>
      <c r="U25" s="35">
        <f t="shared" si="29"/>
        <v>1</v>
      </c>
      <c r="V25" s="35">
        <f t="shared" si="29"/>
        <v>1</v>
      </c>
      <c r="W25" s="35">
        <f t="shared" si="29"/>
        <v>1</v>
      </c>
      <c r="X25" s="35">
        <f t="shared" si="29"/>
        <v>1</v>
      </c>
      <c r="Y25" s="35">
        <f t="shared" si="29"/>
        <v>1</v>
      </c>
      <c r="Z25" s="35">
        <f t="shared" si="29"/>
        <v>1</v>
      </c>
      <c r="AA25" s="35">
        <f t="shared" si="29"/>
        <v>1</v>
      </c>
      <c r="AB25" s="35">
        <f t="shared" si="30"/>
        <v>1</v>
      </c>
      <c r="AC25" s="35">
        <f t="shared" si="30"/>
        <v>1</v>
      </c>
      <c r="AD25" s="35">
        <f t="shared" si="30"/>
        <v>1</v>
      </c>
      <c r="AE25" s="35">
        <f t="shared" si="30"/>
        <v>1</v>
      </c>
      <c r="AF25" s="35">
        <f t="shared" si="30"/>
        <v>1</v>
      </c>
      <c r="AG25" s="35">
        <f t="shared" si="30"/>
        <v>1</v>
      </c>
      <c r="AH25" s="35">
        <f t="shared" si="30"/>
        <v>1</v>
      </c>
      <c r="AI25" s="35">
        <f t="shared" si="30"/>
        <v>1</v>
      </c>
      <c r="AJ25" s="35">
        <f t="shared" si="30"/>
        <v>1</v>
      </c>
      <c r="AK25" s="35">
        <f t="shared" si="30"/>
        <v>1</v>
      </c>
      <c r="AL25" s="35">
        <f t="shared" si="31"/>
        <v>1</v>
      </c>
      <c r="AM25" s="35">
        <f t="shared" si="31"/>
        <v>1</v>
      </c>
      <c r="AN25" s="35">
        <f t="shared" si="31"/>
        <v>1</v>
      </c>
      <c r="AO25" s="35">
        <f t="shared" si="31"/>
        <v>1</v>
      </c>
      <c r="AP25" s="35">
        <f t="shared" si="31"/>
        <v>1</v>
      </c>
      <c r="AQ25" s="35">
        <f t="shared" si="31"/>
        <v>1</v>
      </c>
      <c r="AR25" s="35">
        <f t="shared" si="31"/>
        <v>1</v>
      </c>
      <c r="AS25" s="35">
        <f t="shared" si="31"/>
        <v>1</v>
      </c>
      <c r="AT25" s="35">
        <f t="shared" si="31"/>
        <v>1</v>
      </c>
      <c r="AU25" s="35">
        <f t="shared" si="31"/>
        <v>1</v>
      </c>
      <c r="AV25" s="35">
        <f t="shared" si="32"/>
        <v>1</v>
      </c>
      <c r="AW25" s="35">
        <f t="shared" si="32"/>
        <v>1</v>
      </c>
      <c r="AX25" s="35">
        <f t="shared" si="32"/>
        <v>1</v>
      </c>
      <c r="AY25" s="35">
        <f t="shared" si="32"/>
        <v>1</v>
      </c>
      <c r="AZ25" s="35">
        <f t="shared" si="32"/>
        <v>1</v>
      </c>
      <c r="BA25" s="35">
        <f t="shared" si="32"/>
        <v>1</v>
      </c>
      <c r="BB25" s="35">
        <f t="shared" si="32"/>
        <v>1</v>
      </c>
      <c r="BC25" s="35">
        <f t="shared" si="32"/>
        <v>1</v>
      </c>
      <c r="BD25" s="35">
        <f t="shared" si="32"/>
        <v>0</v>
      </c>
      <c r="BE25" s="35">
        <f t="shared" si="32"/>
        <v>0</v>
      </c>
      <c r="BF25" s="35">
        <f t="shared" si="33"/>
        <v>0</v>
      </c>
      <c r="BG25" s="35">
        <f t="shared" si="33"/>
        <v>0</v>
      </c>
      <c r="BH25" s="35">
        <f t="shared" si="33"/>
        <v>0</v>
      </c>
      <c r="BI25" s="35">
        <f t="shared" si="33"/>
        <v>0</v>
      </c>
      <c r="BJ25" s="35">
        <f t="shared" si="33"/>
        <v>0</v>
      </c>
      <c r="BK25" s="35">
        <f t="shared" si="33"/>
        <v>0</v>
      </c>
      <c r="BL25" s="35">
        <f t="shared" si="33"/>
        <v>0</v>
      </c>
      <c r="BM25" s="35">
        <f t="shared" si="33"/>
        <v>0</v>
      </c>
      <c r="BN25" s="35">
        <f t="shared" si="33"/>
        <v>0</v>
      </c>
      <c r="BO25" s="35">
        <f t="shared" si="33"/>
        <v>0</v>
      </c>
      <c r="BP25" s="35">
        <f t="shared" si="34"/>
        <v>0</v>
      </c>
      <c r="BQ25" s="35">
        <f t="shared" si="34"/>
        <v>0</v>
      </c>
      <c r="BR25" s="35">
        <f t="shared" si="34"/>
        <v>0</v>
      </c>
      <c r="BS25" s="35">
        <f t="shared" si="34"/>
        <v>0</v>
      </c>
      <c r="BT25" s="35">
        <f t="shared" si="34"/>
        <v>0</v>
      </c>
      <c r="BU25" s="35">
        <f t="shared" si="34"/>
        <v>0</v>
      </c>
      <c r="BV25" s="35">
        <f t="shared" si="34"/>
        <v>0</v>
      </c>
      <c r="BW25" s="35">
        <f t="shared" si="34"/>
        <v>0</v>
      </c>
      <c r="BX25" s="35">
        <f t="shared" si="34"/>
        <v>0</v>
      </c>
      <c r="BY25" s="35">
        <f t="shared" si="34"/>
        <v>0</v>
      </c>
      <c r="BZ25" s="35">
        <f t="shared" si="35"/>
        <v>0</v>
      </c>
      <c r="CA25" s="35">
        <f t="shared" si="35"/>
        <v>0</v>
      </c>
      <c r="CB25" s="35">
        <f t="shared" si="35"/>
        <v>0</v>
      </c>
      <c r="CC25" s="35">
        <f t="shared" si="35"/>
        <v>0</v>
      </c>
      <c r="CD25" s="35">
        <f t="shared" si="35"/>
        <v>0</v>
      </c>
      <c r="CE25" s="35">
        <f t="shared" si="35"/>
        <v>0</v>
      </c>
      <c r="CF25" s="35">
        <f t="shared" si="35"/>
        <v>0</v>
      </c>
      <c r="CG25" s="35">
        <f t="shared" si="35"/>
        <v>0</v>
      </c>
      <c r="CH25" s="35">
        <f t="shared" si="35"/>
        <v>0</v>
      </c>
      <c r="CI25" s="35">
        <f t="shared" si="35"/>
        <v>0</v>
      </c>
      <c r="CJ25" s="35">
        <f t="shared" si="36"/>
        <v>0</v>
      </c>
      <c r="CK25" s="35">
        <f t="shared" si="36"/>
        <v>0</v>
      </c>
      <c r="CL25" s="35">
        <f t="shared" si="36"/>
        <v>0</v>
      </c>
      <c r="CM25" s="35">
        <f t="shared" si="36"/>
        <v>0</v>
      </c>
      <c r="CN25" s="35">
        <f t="shared" si="36"/>
        <v>0</v>
      </c>
      <c r="CO25" s="35">
        <f t="shared" si="36"/>
        <v>0</v>
      </c>
      <c r="CP25" s="35">
        <f t="shared" si="36"/>
        <v>0</v>
      </c>
      <c r="CQ25" s="35">
        <f t="shared" si="36"/>
        <v>0</v>
      </c>
      <c r="CR25" s="35">
        <f t="shared" si="36"/>
        <v>0</v>
      </c>
      <c r="CS25" s="35">
        <f t="shared" si="36"/>
        <v>0</v>
      </c>
      <c r="CT25" s="35">
        <f t="shared" si="37"/>
        <v>0</v>
      </c>
      <c r="CU25" s="35">
        <f t="shared" si="37"/>
        <v>0</v>
      </c>
      <c r="CV25" s="35">
        <f t="shared" si="37"/>
        <v>0</v>
      </c>
      <c r="CW25" s="35">
        <f t="shared" si="37"/>
        <v>0</v>
      </c>
      <c r="CX25" s="35">
        <f t="shared" si="37"/>
        <v>0</v>
      </c>
      <c r="CY25" s="35">
        <f t="shared" si="37"/>
        <v>0</v>
      </c>
      <c r="CZ25" s="35">
        <f t="shared" si="37"/>
        <v>0</v>
      </c>
    </row>
    <row r="26" spans="1:104" x14ac:dyDescent="0.2">
      <c r="A26" s="90"/>
      <c r="B26" s="1"/>
      <c r="C26" s="29"/>
      <c r="D26" s="29"/>
      <c r="E26" s="42" t="str">
        <f t="shared" ref="E24:E31" si="38">IF(ISBLANK(C26), " ", COUNTIFS($C$7:$C$22,$C26))</f>
        <v xml:space="preserve"> </v>
      </c>
      <c r="I26" s="43" t="str">
        <f t="shared" si="27"/>
        <v/>
      </c>
      <c r="J26" s="6"/>
      <c r="K26" s="6"/>
      <c r="L26" s="6"/>
      <c r="M26" s="6"/>
      <c r="N26" s="6"/>
      <c r="R26" s="35" t="str">
        <f t="shared" si="29"/>
        <v xml:space="preserve"> </v>
      </c>
      <c r="S26" s="35" t="str">
        <f t="shared" si="29"/>
        <v xml:space="preserve"> </v>
      </c>
      <c r="T26" s="35" t="str">
        <f t="shared" si="29"/>
        <v xml:space="preserve"> </v>
      </c>
      <c r="U26" s="35" t="str">
        <f t="shared" si="29"/>
        <v xml:space="preserve"> </v>
      </c>
      <c r="V26" s="35" t="str">
        <f t="shared" si="29"/>
        <v xml:space="preserve"> </v>
      </c>
      <c r="W26" s="35" t="str">
        <f t="shared" si="29"/>
        <v xml:space="preserve"> </v>
      </c>
      <c r="X26" s="35" t="str">
        <f t="shared" si="29"/>
        <v xml:space="preserve"> </v>
      </c>
      <c r="Y26" s="35" t="str">
        <f t="shared" si="29"/>
        <v xml:space="preserve"> </v>
      </c>
      <c r="Z26" s="35" t="str">
        <f t="shared" si="29"/>
        <v xml:space="preserve"> </v>
      </c>
      <c r="AA26" s="35" t="str">
        <f t="shared" si="29"/>
        <v xml:space="preserve"> </v>
      </c>
      <c r="AB26" s="35" t="str">
        <f t="shared" si="30"/>
        <v xml:space="preserve"> </v>
      </c>
      <c r="AC26" s="35" t="str">
        <f t="shared" si="30"/>
        <v xml:space="preserve"> </v>
      </c>
      <c r="AD26" s="35" t="str">
        <f t="shared" si="30"/>
        <v xml:space="preserve"> </v>
      </c>
      <c r="AE26" s="35" t="str">
        <f t="shared" si="30"/>
        <v xml:space="preserve"> </v>
      </c>
      <c r="AF26" s="35" t="str">
        <f t="shared" si="30"/>
        <v xml:space="preserve"> </v>
      </c>
      <c r="AG26" s="35" t="str">
        <f t="shared" si="30"/>
        <v xml:space="preserve"> </v>
      </c>
      <c r="AH26" s="35" t="str">
        <f t="shared" si="30"/>
        <v xml:space="preserve"> </v>
      </c>
      <c r="AI26" s="35" t="str">
        <f t="shared" si="30"/>
        <v xml:space="preserve"> </v>
      </c>
      <c r="AJ26" s="35" t="str">
        <f t="shared" si="30"/>
        <v xml:space="preserve"> </v>
      </c>
      <c r="AK26" s="35" t="str">
        <f t="shared" si="30"/>
        <v xml:space="preserve"> </v>
      </c>
      <c r="AL26" s="35" t="str">
        <f t="shared" si="31"/>
        <v xml:space="preserve"> </v>
      </c>
      <c r="AM26" s="35" t="str">
        <f t="shared" si="31"/>
        <v xml:space="preserve"> </v>
      </c>
      <c r="AN26" s="35" t="str">
        <f t="shared" si="31"/>
        <v xml:space="preserve"> </v>
      </c>
      <c r="AO26" s="35" t="str">
        <f t="shared" si="31"/>
        <v xml:space="preserve"> </v>
      </c>
      <c r="AP26" s="35" t="str">
        <f t="shared" si="31"/>
        <v xml:space="preserve"> </v>
      </c>
      <c r="AQ26" s="35" t="str">
        <f t="shared" si="31"/>
        <v xml:space="preserve"> </v>
      </c>
      <c r="AR26" s="35" t="str">
        <f t="shared" si="31"/>
        <v xml:space="preserve"> </v>
      </c>
      <c r="AS26" s="35" t="str">
        <f t="shared" si="31"/>
        <v xml:space="preserve"> </v>
      </c>
      <c r="AT26" s="35" t="str">
        <f t="shared" si="31"/>
        <v xml:space="preserve"> </v>
      </c>
      <c r="AU26" s="35" t="str">
        <f t="shared" si="31"/>
        <v xml:space="preserve"> </v>
      </c>
      <c r="AV26" s="35" t="str">
        <f t="shared" si="32"/>
        <v xml:space="preserve"> </v>
      </c>
      <c r="AW26" s="35" t="str">
        <f t="shared" si="32"/>
        <v xml:space="preserve"> </v>
      </c>
      <c r="AX26" s="35" t="str">
        <f t="shared" si="32"/>
        <v xml:space="preserve"> </v>
      </c>
      <c r="AY26" s="35" t="str">
        <f t="shared" si="32"/>
        <v xml:space="preserve"> </v>
      </c>
      <c r="AZ26" s="35" t="str">
        <f t="shared" si="32"/>
        <v xml:space="preserve"> </v>
      </c>
      <c r="BA26" s="35" t="str">
        <f t="shared" si="32"/>
        <v xml:space="preserve"> </v>
      </c>
      <c r="BB26" s="35" t="str">
        <f t="shared" si="32"/>
        <v xml:space="preserve"> </v>
      </c>
      <c r="BC26" s="35" t="str">
        <f t="shared" si="32"/>
        <v xml:space="preserve"> </v>
      </c>
      <c r="BD26" s="35" t="str">
        <f t="shared" si="32"/>
        <v xml:space="preserve"> </v>
      </c>
      <c r="BE26" s="35" t="str">
        <f t="shared" si="32"/>
        <v xml:space="preserve"> </v>
      </c>
      <c r="BF26" s="35" t="str">
        <f t="shared" si="33"/>
        <v xml:space="preserve"> </v>
      </c>
      <c r="BG26" s="35" t="str">
        <f t="shared" si="33"/>
        <v xml:space="preserve"> </v>
      </c>
      <c r="BH26" s="35" t="str">
        <f t="shared" si="33"/>
        <v xml:space="preserve"> </v>
      </c>
      <c r="BI26" s="35" t="str">
        <f t="shared" si="33"/>
        <v xml:space="preserve"> </v>
      </c>
      <c r="BJ26" s="35" t="str">
        <f t="shared" si="33"/>
        <v xml:space="preserve"> </v>
      </c>
      <c r="BK26" s="35" t="str">
        <f t="shared" si="33"/>
        <v xml:space="preserve"> </v>
      </c>
      <c r="BL26" s="35" t="str">
        <f t="shared" si="33"/>
        <v xml:space="preserve"> </v>
      </c>
      <c r="BM26" s="35" t="str">
        <f t="shared" si="33"/>
        <v xml:space="preserve"> </v>
      </c>
      <c r="BN26" s="35" t="str">
        <f t="shared" si="33"/>
        <v xml:space="preserve"> </v>
      </c>
      <c r="BO26" s="35" t="str">
        <f t="shared" si="33"/>
        <v xml:space="preserve"> </v>
      </c>
      <c r="BP26" s="35" t="str">
        <f t="shared" si="34"/>
        <v xml:space="preserve"> </v>
      </c>
      <c r="BQ26" s="35" t="str">
        <f t="shared" si="34"/>
        <v xml:space="preserve"> </v>
      </c>
      <c r="BR26" s="35" t="str">
        <f t="shared" si="34"/>
        <v xml:space="preserve"> </v>
      </c>
      <c r="BS26" s="35" t="str">
        <f t="shared" si="34"/>
        <v xml:space="preserve"> </v>
      </c>
      <c r="BT26" s="35" t="str">
        <f t="shared" si="34"/>
        <v xml:space="preserve"> </v>
      </c>
      <c r="BU26" s="35" t="str">
        <f t="shared" si="34"/>
        <v xml:space="preserve"> </v>
      </c>
      <c r="BV26" s="35" t="str">
        <f t="shared" si="34"/>
        <v xml:space="preserve"> </v>
      </c>
      <c r="BW26" s="35" t="str">
        <f t="shared" si="34"/>
        <v xml:space="preserve"> </v>
      </c>
      <c r="BX26" s="35" t="str">
        <f t="shared" si="34"/>
        <v xml:space="preserve"> </v>
      </c>
      <c r="BY26" s="35" t="str">
        <f t="shared" si="34"/>
        <v xml:space="preserve"> </v>
      </c>
      <c r="BZ26" s="35" t="str">
        <f t="shared" si="35"/>
        <v xml:space="preserve"> </v>
      </c>
      <c r="CA26" s="35" t="str">
        <f t="shared" si="35"/>
        <v xml:space="preserve"> </v>
      </c>
      <c r="CB26" s="35" t="str">
        <f t="shared" si="35"/>
        <v xml:space="preserve"> </v>
      </c>
      <c r="CC26" s="35" t="str">
        <f t="shared" si="35"/>
        <v xml:space="preserve"> </v>
      </c>
      <c r="CD26" s="35" t="str">
        <f t="shared" si="35"/>
        <v xml:space="preserve"> </v>
      </c>
      <c r="CE26" s="35" t="str">
        <f t="shared" si="35"/>
        <v xml:space="preserve"> </v>
      </c>
      <c r="CF26" s="35" t="str">
        <f t="shared" si="35"/>
        <v xml:space="preserve"> </v>
      </c>
      <c r="CG26" s="35" t="str">
        <f t="shared" si="35"/>
        <v xml:space="preserve"> </v>
      </c>
      <c r="CH26" s="35" t="str">
        <f t="shared" si="35"/>
        <v xml:space="preserve"> </v>
      </c>
      <c r="CI26" s="35" t="str">
        <f t="shared" si="35"/>
        <v xml:space="preserve"> </v>
      </c>
      <c r="CJ26" s="35" t="str">
        <f t="shared" si="36"/>
        <v xml:space="preserve"> </v>
      </c>
      <c r="CK26" s="35" t="str">
        <f t="shared" si="36"/>
        <v xml:space="preserve"> </v>
      </c>
      <c r="CL26" s="35" t="str">
        <f t="shared" si="36"/>
        <v xml:space="preserve"> </v>
      </c>
      <c r="CM26" s="35" t="str">
        <f t="shared" si="36"/>
        <v xml:space="preserve"> </v>
      </c>
      <c r="CN26" s="35" t="str">
        <f t="shared" si="36"/>
        <v xml:space="preserve"> </v>
      </c>
      <c r="CO26" s="35" t="str">
        <f t="shared" si="36"/>
        <v xml:space="preserve"> </v>
      </c>
      <c r="CP26" s="35" t="str">
        <f t="shared" si="36"/>
        <v xml:space="preserve"> </v>
      </c>
      <c r="CQ26" s="35" t="str">
        <f t="shared" si="36"/>
        <v xml:space="preserve"> </v>
      </c>
      <c r="CR26" s="35" t="str">
        <f t="shared" si="36"/>
        <v xml:space="preserve"> </v>
      </c>
      <c r="CS26" s="35" t="str">
        <f t="shared" si="36"/>
        <v xml:space="preserve"> </v>
      </c>
      <c r="CT26" s="35" t="str">
        <f t="shared" si="37"/>
        <v xml:space="preserve"> </v>
      </c>
      <c r="CU26" s="35" t="str">
        <f t="shared" si="37"/>
        <v xml:space="preserve"> </v>
      </c>
      <c r="CV26" s="35" t="str">
        <f t="shared" si="37"/>
        <v xml:space="preserve"> </v>
      </c>
      <c r="CW26" s="35" t="str">
        <f t="shared" si="37"/>
        <v xml:space="preserve"> </v>
      </c>
      <c r="CX26" s="35" t="str">
        <f t="shared" si="37"/>
        <v xml:space="preserve"> </v>
      </c>
      <c r="CY26" s="35" t="str">
        <f t="shared" si="37"/>
        <v xml:space="preserve"> </v>
      </c>
      <c r="CZ26" s="35" t="str">
        <f t="shared" si="37"/>
        <v xml:space="preserve"> </v>
      </c>
    </row>
    <row r="27" spans="1:104" x14ac:dyDescent="0.2">
      <c r="A27" s="90"/>
      <c r="B27" s="1"/>
      <c r="C27" s="29"/>
      <c r="D27" s="29"/>
      <c r="E27" s="42" t="str">
        <f t="shared" si="38"/>
        <v xml:space="preserve"> </v>
      </c>
      <c r="I27" s="43" t="str">
        <f t="shared" si="27"/>
        <v/>
      </c>
      <c r="J27" s="6"/>
      <c r="K27" s="6"/>
      <c r="L27" s="6"/>
      <c r="M27" s="6"/>
      <c r="N27" s="6"/>
      <c r="R27" s="35" t="str">
        <f t="shared" si="29"/>
        <v xml:space="preserve"> </v>
      </c>
      <c r="S27" s="35" t="str">
        <f t="shared" si="29"/>
        <v xml:space="preserve"> </v>
      </c>
      <c r="T27" s="35" t="str">
        <f t="shared" si="29"/>
        <v xml:space="preserve"> </v>
      </c>
      <c r="U27" s="35" t="str">
        <f t="shared" si="29"/>
        <v xml:space="preserve"> </v>
      </c>
      <c r="V27" s="35" t="str">
        <f t="shared" si="29"/>
        <v xml:space="preserve"> </v>
      </c>
      <c r="W27" s="35" t="str">
        <f t="shared" si="29"/>
        <v xml:space="preserve"> </v>
      </c>
      <c r="X27" s="35" t="str">
        <f t="shared" si="29"/>
        <v xml:space="preserve"> </v>
      </c>
      <c r="Y27" s="35" t="str">
        <f t="shared" si="29"/>
        <v xml:space="preserve"> </v>
      </c>
      <c r="Z27" s="35" t="str">
        <f t="shared" si="29"/>
        <v xml:space="preserve"> </v>
      </c>
      <c r="AA27" s="35" t="str">
        <f t="shared" si="29"/>
        <v xml:space="preserve"> </v>
      </c>
      <c r="AB27" s="35" t="str">
        <f t="shared" si="30"/>
        <v xml:space="preserve"> </v>
      </c>
      <c r="AC27" s="35" t="str">
        <f t="shared" si="30"/>
        <v xml:space="preserve"> </v>
      </c>
      <c r="AD27" s="35" t="str">
        <f t="shared" si="30"/>
        <v xml:space="preserve"> </v>
      </c>
      <c r="AE27" s="35" t="str">
        <f t="shared" si="30"/>
        <v xml:space="preserve"> </v>
      </c>
      <c r="AF27" s="35" t="str">
        <f t="shared" si="30"/>
        <v xml:space="preserve"> </v>
      </c>
      <c r="AG27" s="35" t="str">
        <f t="shared" si="30"/>
        <v xml:space="preserve"> </v>
      </c>
      <c r="AH27" s="35" t="str">
        <f t="shared" si="30"/>
        <v xml:space="preserve"> </v>
      </c>
      <c r="AI27" s="35" t="str">
        <f t="shared" si="30"/>
        <v xml:space="preserve"> </v>
      </c>
      <c r="AJ27" s="35" t="str">
        <f t="shared" si="30"/>
        <v xml:space="preserve"> </v>
      </c>
      <c r="AK27" s="35" t="str">
        <f t="shared" si="30"/>
        <v xml:space="preserve"> </v>
      </c>
      <c r="AL27" s="35" t="str">
        <f t="shared" si="31"/>
        <v xml:space="preserve"> </v>
      </c>
      <c r="AM27" s="35" t="str">
        <f t="shared" si="31"/>
        <v xml:space="preserve"> </v>
      </c>
      <c r="AN27" s="35" t="str">
        <f t="shared" si="31"/>
        <v xml:space="preserve"> </v>
      </c>
      <c r="AO27" s="35" t="str">
        <f t="shared" si="31"/>
        <v xml:space="preserve"> </v>
      </c>
      <c r="AP27" s="35" t="str">
        <f t="shared" si="31"/>
        <v xml:space="preserve"> </v>
      </c>
      <c r="AQ27" s="35" t="str">
        <f t="shared" si="31"/>
        <v xml:space="preserve"> </v>
      </c>
      <c r="AR27" s="35" t="str">
        <f t="shared" si="31"/>
        <v xml:space="preserve"> </v>
      </c>
      <c r="AS27" s="35" t="str">
        <f t="shared" si="31"/>
        <v xml:space="preserve"> </v>
      </c>
      <c r="AT27" s="35" t="str">
        <f t="shared" si="31"/>
        <v xml:space="preserve"> </v>
      </c>
      <c r="AU27" s="35" t="str">
        <f t="shared" si="31"/>
        <v xml:space="preserve"> </v>
      </c>
      <c r="AV27" s="35" t="str">
        <f t="shared" si="32"/>
        <v xml:space="preserve"> </v>
      </c>
      <c r="AW27" s="35" t="str">
        <f t="shared" si="32"/>
        <v xml:space="preserve"> </v>
      </c>
      <c r="AX27" s="35" t="str">
        <f t="shared" si="32"/>
        <v xml:space="preserve"> </v>
      </c>
      <c r="AY27" s="35" t="str">
        <f t="shared" si="32"/>
        <v xml:space="preserve"> </v>
      </c>
      <c r="AZ27" s="35" t="str">
        <f t="shared" si="32"/>
        <v xml:space="preserve"> </v>
      </c>
      <c r="BA27" s="35" t="str">
        <f t="shared" si="32"/>
        <v xml:space="preserve"> </v>
      </c>
      <c r="BB27" s="35" t="str">
        <f t="shared" si="32"/>
        <v xml:space="preserve"> </v>
      </c>
      <c r="BC27" s="35" t="str">
        <f t="shared" si="32"/>
        <v xml:space="preserve"> </v>
      </c>
      <c r="BD27" s="35" t="str">
        <f t="shared" si="32"/>
        <v xml:space="preserve"> </v>
      </c>
      <c r="BE27" s="35" t="str">
        <f t="shared" si="32"/>
        <v xml:space="preserve"> </v>
      </c>
      <c r="BF27" s="35" t="str">
        <f t="shared" si="33"/>
        <v xml:space="preserve"> </v>
      </c>
      <c r="BG27" s="35" t="str">
        <f t="shared" si="33"/>
        <v xml:space="preserve"> </v>
      </c>
      <c r="BH27" s="35" t="str">
        <f t="shared" si="33"/>
        <v xml:space="preserve"> </v>
      </c>
      <c r="BI27" s="35" t="str">
        <f t="shared" si="33"/>
        <v xml:space="preserve"> </v>
      </c>
      <c r="BJ27" s="35" t="str">
        <f t="shared" si="33"/>
        <v xml:space="preserve"> </v>
      </c>
      <c r="BK27" s="35" t="str">
        <f t="shared" si="33"/>
        <v xml:space="preserve"> </v>
      </c>
      <c r="BL27" s="35" t="str">
        <f t="shared" si="33"/>
        <v xml:space="preserve"> </v>
      </c>
      <c r="BM27" s="35" t="str">
        <f t="shared" si="33"/>
        <v xml:space="preserve"> </v>
      </c>
      <c r="BN27" s="35" t="str">
        <f t="shared" si="33"/>
        <v xml:space="preserve"> </v>
      </c>
      <c r="BO27" s="35" t="str">
        <f t="shared" si="33"/>
        <v xml:space="preserve"> </v>
      </c>
      <c r="BP27" s="35" t="str">
        <f t="shared" si="34"/>
        <v xml:space="preserve"> </v>
      </c>
      <c r="BQ27" s="35" t="str">
        <f t="shared" si="34"/>
        <v xml:space="preserve"> </v>
      </c>
      <c r="BR27" s="35" t="str">
        <f t="shared" si="34"/>
        <v xml:space="preserve"> </v>
      </c>
      <c r="BS27" s="35" t="str">
        <f t="shared" si="34"/>
        <v xml:space="preserve"> </v>
      </c>
      <c r="BT27" s="35" t="str">
        <f t="shared" si="34"/>
        <v xml:space="preserve"> </v>
      </c>
      <c r="BU27" s="35" t="str">
        <f t="shared" si="34"/>
        <v xml:space="preserve"> </v>
      </c>
      <c r="BV27" s="35" t="str">
        <f t="shared" si="34"/>
        <v xml:space="preserve"> </v>
      </c>
      <c r="BW27" s="35" t="str">
        <f t="shared" si="34"/>
        <v xml:space="preserve"> </v>
      </c>
      <c r="BX27" s="35" t="str">
        <f t="shared" si="34"/>
        <v xml:space="preserve"> </v>
      </c>
      <c r="BY27" s="35" t="str">
        <f t="shared" si="34"/>
        <v xml:space="preserve"> </v>
      </c>
      <c r="BZ27" s="35" t="str">
        <f t="shared" si="35"/>
        <v xml:space="preserve"> </v>
      </c>
      <c r="CA27" s="35" t="str">
        <f t="shared" si="35"/>
        <v xml:space="preserve"> </v>
      </c>
      <c r="CB27" s="35" t="str">
        <f t="shared" si="35"/>
        <v xml:space="preserve"> </v>
      </c>
      <c r="CC27" s="35" t="str">
        <f t="shared" si="35"/>
        <v xml:space="preserve"> </v>
      </c>
      <c r="CD27" s="35" t="str">
        <f t="shared" si="35"/>
        <v xml:space="preserve"> </v>
      </c>
      <c r="CE27" s="35" t="str">
        <f t="shared" si="35"/>
        <v xml:space="preserve"> </v>
      </c>
      <c r="CF27" s="35" t="str">
        <f t="shared" si="35"/>
        <v xml:space="preserve"> </v>
      </c>
      <c r="CG27" s="35" t="str">
        <f t="shared" si="35"/>
        <v xml:space="preserve"> </v>
      </c>
      <c r="CH27" s="35" t="str">
        <f t="shared" si="35"/>
        <v xml:space="preserve"> </v>
      </c>
      <c r="CI27" s="35" t="str">
        <f t="shared" si="35"/>
        <v xml:space="preserve"> </v>
      </c>
      <c r="CJ27" s="35" t="str">
        <f t="shared" si="36"/>
        <v xml:space="preserve"> </v>
      </c>
      <c r="CK27" s="35" t="str">
        <f t="shared" si="36"/>
        <v xml:space="preserve"> </v>
      </c>
      <c r="CL27" s="35" t="str">
        <f t="shared" si="36"/>
        <v xml:space="preserve"> </v>
      </c>
      <c r="CM27" s="35" t="str">
        <f t="shared" si="36"/>
        <v xml:space="preserve"> </v>
      </c>
      <c r="CN27" s="35" t="str">
        <f t="shared" si="36"/>
        <v xml:space="preserve"> </v>
      </c>
      <c r="CO27" s="35" t="str">
        <f t="shared" si="36"/>
        <v xml:space="preserve"> </v>
      </c>
      <c r="CP27" s="35" t="str">
        <f t="shared" si="36"/>
        <v xml:space="preserve"> </v>
      </c>
      <c r="CQ27" s="35" t="str">
        <f t="shared" si="36"/>
        <v xml:space="preserve"> </v>
      </c>
      <c r="CR27" s="35" t="str">
        <f t="shared" si="36"/>
        <v xml:space="preserve"> </v>
      </c>
      <c r="CS27" s="35" t="str">
        <f t="shared" si="36"/>
        <v xml:space="preserve"> </v>
      </c>
      <c r="CT27" s="35" t="str">
        <f t="shared" si="37"/>
        <v xml:space="preserve"> </v>
      </c>
      <c r="CU27" s="35" t="str">
        <f t="shared" si="37"/>
        <v xml:space="preserve"> </v>
      </c>
      <c r="CV27" s="35" t="str">
        <f t="shared" si="37"/>
        <v xml:space="preserve"> </v>
      </c>
      <c r="CW27" s="35" t="str">
        <f t="shared" si="37"/>
        <v xml:space="preserve"> </v>
      </c>
      <c r="CX27" s="35" t="str">
        <f t="shared" si="37"/>
        <v xml:space="preserve"> </v>
      </c>
      <c r="CY27" s="35" t="str">
        <f t="shared" si="37"/>
        <v xml:space="preserve"> </v>
      </c>
      <c r="CZ27" s="35" t="str">
        <f t="shared" si="37"/>
        <v xml:space="preserve"> </v>
      </c>
    </row>
    <row r="28" spans="1:104" x14ac:dyDescent="0.2">
      <c r="A28" s="90"/>
      <c r="B28" s="1"/>
      <c r="C28" s="29"/>
      <c r="D28" s="29"/>
      <c r="E28" s="42" t="str">
        <f t="shared" si="38"/>
        <v xml:space="preserve"> </v>
      </c>
      <c r="I28" s="43" t="str">
        <f t="shared" si="27"/>
        <v/>
      </c>
      <c r="J28" s="6"/>
      <c r="K28" s="6"/>
      <c r="L28" s="6"/>
      <c r="M28" s="6"/>
      <c r="N28" s="6"/>
      <c r="R28" s="35" t="str">
        <f t="shared" si="29"/>
        <v xml:space="preserve"> </v>
      </c>
      <c r="S28" s="35" t="str">
        <f t="shared" si="29"/>
        <v xml:space="preserve"> </v>
      </c>
      <c r="T28" s="35" t="str">
        <f t="shared" si="29"/>
        <v xml:space="preserve"> </v>
      </c>
      <c r="U28" s="35" t="str">
        <f t="shared" si="29"/>
        <v xml:space="preserve"> </v>
      </c>
      <c r="V28" s="35" t="str">
        <f t="shared" si="29"/>
        <v xml:space="preserve"> </v>
      </c>
      <c r="W28" s="35" t="str">
        <f t="shared" si="29"/>
        <v xml:space="preserve"> </v>
      </c>
      <c r="X28" s="35" t="str">
        <f t="shared" si="29"/>
        <v xml:space="preserve"> </v>
      </c>
      <c r="Y28" s="35" t="str">
        <f t="shared" si="29"/>
        <v xml:space="preserve"> </v>
      </c>
      <c r="Z28" s="35" t="str">
        <f t="shared" si="29"/>
        <v xml:space="preserve"> </v>
      </c>
      <c r="AA28" s="35" t="str">
        <f t="shared" si="29"/>
        <v xml:space="preserve"> </v>
      </c>
      <c r="AB28" s="35" t="str">
        <f t="shared" si="30"/>
        <v xml:space="preserve"> </v>
      </c>
      <c r="AC28" s="35" t="str">
        <f t="shared" si="30"/>
        <v xml:space="preserve"> </v>
      </c>
      <c r="AD28" s="35" t="str">
        <f t="shared" si="30"/>
        <v xml:space="preserve"> </v>
      </c>
      <c r="AE28" s="35" t="str">
        <f t="shared" si="30"/>
        <v xml:space="preserve"> </v>
      </c>
      <c r="AF28" s="35" t="str">
        <f t="shared" si="30"/>
        <v xml:space="preserve"> </v>
      </c>
      <c r="AG28" s="35" t="str">
        <f t="shared" si="30"/>
        <v xml:space="preserve"> </v>
      </c>
      <c r="AH28" s="35" t="str">
        <f t="shared" si="30"/>
        <v xml:space="preserve"> </v>
      </c>
      <c r="AI28" s="35" t="str">
        <f t="shared" si="30"/>
        <v xml:space="preserve"> </v>
      </c>
      <c r="AJ28" s="35" t="str">
        <f t="shared" si="30"/>
        <v xml:space="preserve"> </v>
      </c>
      <c r="AK28" s="35" t="str">
        <f t="shared" si="30"/>
        <v xml:space="preserve"> </v>
      </c>
      <c r="AL28" s="35" t="str">
        <f t="shared" si="31"/>
        <v xml:space="preserve"> </v>
      </c>
      <c r="AM28" s="35" t="str">
        <f t="shared" si="31"/>
        <v xml:space="preserve"> </v>
      </c>
      <c r="AN28" s="35" t="str">
        <f t="shared" si="31"/>
        <v xml:space="preserve"> </v>
      </c>
      <c r="AO28" s="35" t="str">
        <f t="shared" si="31"/>
        <v xml:space="preserve"> </v>
      </c>
      <c r="AP28" s="35" t="str">
        <f t="shared" si="31"/>
        <v xml:space="preserve"> </v>
      </c>
      <c r="AQ28" s="35" t="str">
        <f t="shared" si="31"/>
        <v xml:space="preserve"> </v>
      </c>
      <c r="AR28" s="35" t="str">
        <f t="shared" si="31"/>
        <v xml:space="preserve"> </v>
      </c>
      <c r="AS28" s="35" t="str">
        <f t="shared" si="31"/>
        <v xml:space="preserve"> </v>
      </c>
      <c r="AT28" s="35" t="str">
        <f t="shared" si="31"/>
        <v xml:space="preserve"> </v>
      </c>
      <c r="AU28" s="35" t="str">
        <f t="shared" si="31"/>
        <v xml:space="preserve"> </v>
      </c>
      <c r="AV28" s="35" t="str">
        <f t="shared" si="32"/>
        <v xml:space="preserve"> </v>
      </c>
      <c r="AW28" s="35" t="str">
        <f t="shared" si="32"/>
        <v xml:space="preserve"> </v>
      </c>
      <c r="AX28" s="35" t="str">
        <f t="shared" si="32"/>
        <v xml:space="preserve"> </v>
      </c>
      <c r="AY28" s="35" t="str">
        <f t="shared" si="32"/>
        <v xml:space="preserve"> </v>
      </c>
      <c r="AZ28" s="35" t="str">
        <f t="shared" si="32"/>
        <v xml:space="preserve"> </v>
      </c>
      <c r="BA28" s="35" t="str">
        <f t="shared" si="32"/>
        <v xml:space="preserve"> </v>
      </c>
      <c r="BB28" s="35" t="str">
        <f t="shared" si="32"/>
        <v xml:space="preserve"> </v>
      </c>
      <c r="BC28" s="35" t="str">
        <f t="shared" si="32"/>
        <v xml:space="preserve"> </v>
      </c>
      <c r="BD28" s="35" t="str">
        <f t="shared" si="32"/>
        <v xml:space="preserve"> </v>
      </c>
      <c r="BE28" s="35" t="str">
        <f t="shared" si="32"/>
        <v xml:space="preserve"> </v>
      </c>
      <c r="BF28" s="35" t="str">
        <f t="shared" si="33"/>
        <v xml:space="preserve"> </v>
      </c>
      <c r="BG28" s="35" t="str">
        <f t="shared" si="33"/>
        <v xml:space="preserve"> </v>
      </c>
      <c r="BH28" s="35" t="str">
        <f t="shared" si="33"/>
        <v xml:space="preserve"> </v>
      </c>
      <c r="BI28" s="35" t="str">
        <f t="shared" si="33"/>
        <v xml:space="preserve"> </v>
      </c>
      <c r="BJ28" s="35" t="str">
        <f t="shared" si="33"/>
        <v xml:space="preserve"> </v>
      </c>
      <c r="BK28" s="35" t="str">
        <f t="shared" si="33"/>
        <v xml:space="preserve"> </v>
      </c>
      <c r="BL28" s="35" t="str">
        <f t="shared" si="33"/>
        <v xml:space="preserve"> </v>
      </c>
      <c r="BM28" s="35" t="str">
        <f t="shared" si="33"/>
        <v xml:space="preserve"> </v>
      </c>
      <c r="BN28" s="35" t="str">
        <f t="shared" si="33"/>
        <v xml:space="preserve"> </v>
      </c>
      <c r="BO28" s="35" t="str">
        <f t="shared" si="33"/>
        <v xml:space="preserve"> </v>
      </c>
      <c r="BP28" s="35" t="str">
        <f t="shared" si="34"/>
        <v xml:space="preserve"> </v>
      </c>
      <c r="BQ28" s="35" t="str">
        <f t="shared" si="34"/>
        <v xml:space="preserve"> </v>
      </c>
      <c r="BR28" s="35" t="str">
        <f t="shared" si="34"/>
        <v xml:space="preserve"> </v>
      </c>
      <c r="BS28" s="35" t="str">
        <f t="shared" si="34"/>
        <v xml:space="preserve"> </v>
      </c>
      <c r="BT28" s="35" t="str">
        <f t="shared" si="34"/>
        <v xml:space="preserve"> </v>
      </c>
      <c r="BU28" s="35" t="str">
        <f t="shared" si="34"/>
        <v xml:space="preserve"> </v>
      </c>
      <c r="BV28" s="35" t="str">
        <f t="shared" si="34"/>
        <v xml:space="preserve"> </v>
      </c>
      <c r="BW28" s="35" t="str">
        <f t="shared" si="34"/>
        <v xml:space="preserve"> </v>
      </c>
      <c r="BX28" s="35" t="str">
        <f t="shared" si="34"/>
        <v xml:space="preserve"> </v>
      </c>
      <c r="BY28" s="35" t="str">
        <f t="shared" si="34"/>
        <v xml:space="preserve"> </v>
      </c>
      <c r="BZ28" s="35" t="str">
        <f t="shared" si="35"/>
        <v xml:space="preserve"> </v>
      </c>
      <c r="CA28" s="35" t="str">
        <f t="shared" si="35"/>
        <v xml:space="preserve"> </v>
      </c>
      <c r="CB28" s="35" t="str">
        <f t="shared" si="35"/>
        <v xml:space="preserve"> </v>
      </c>
      <c r="CC28" s="35" t="str">
        <f t="shared" si="35"/>
        <v xml:space="preserve"> </v>
      </c>
      <c r="CD28" s="35" t="str">
        <f t="shared" si="35"/>
        <v xml:space="preserve"> </v>
      </c>
      <c r="CE28" s="35" t="str">
        <f t="shared" si="35"/>
        <v xml:space="preserve"> </v>
      </c>
      <c r="CF28" s="35" t="str">
        <f t="shared" si="35"/>
        <v xml:space="preserve"> </v>
      </c>
      <c r="CG28" s="35" t="str">
        <f t="shared" si="35"/>
        <v xml:space="preserve"> </v>
      </c>
      <c r="CH28" s="35" t="str">
        <f t="shared" si="35"/>
        <v xml:space="preserve"> </v>
      </c>
      <c r="CI28" s="35" t="str">
        <f t="shared" si="35"/>
        <v xml:space="preserve"> </v>
      </c>
      <c r="CJ28" s="35" t="str">
        <f t="shared" si="36"/>
        <v xml:space="preserve"> </v>
      </c>
      <c r="CK28" s="35" t="str">
        <f t="shared" si="36"/>
        <v xml:space="preserve"> </v>
      </c>
      <c r="CL28" s="35" t="str">
        <f t="shared" si="36"/>
        <v xml:space="preserve"> </v>
      </c>
      <c r="CM28" s="35" t="str">
        <f t="shared" si="36"/>
        <v xml:space="preserve"> </v>
      </c>
      <c r="CN28" s="35" t="str">
        <f t="shared" si="36"/>
        <v xml:space="preserve"> </v>
      </c>
      <c r="CO28" s="35" t="str">
        <f t="shared" si="36"/>
        <v xml:space="preserve"> </v>
      </c>
      <c r="CP28" s="35" t="str">
        <f t="shared" si="36"/>
        <v xml:space="preserve"> </v>
      </c>
      <c r="CQ28" s="35" t="str">
        <f t="shared" si="36"/>
        <v xml:space="preserve"> </v>
      </c>
      <c r="CR28" s="35" t="str">
        <f t="shared" si="36"/>
        <v xml:space="preserve"> </v>
      </c>
      <c r="CS28" s="35" t="str">
        <f t="shared" si="36"/>
        <v xml:space="preserve"> </v>
      </c>
      <c r="CT28" s="35" t="str">
        <f t="shared" si="37"/>
        <v xml:space="preserve"> </v>
      </c>
      <c r="CU28" s="35" t="str">
        <f t="shared" si="37"/>
        <v xml:space="preserve"> </v>
      </c>
      <c r="CV28" s="35" t="str">
        <f t="shared" si="37"/>
        <v xml:space="preserve"> </v>
      </c>
      <c r="CW28" s="35" t="str">
        <f t="shared" si="37"/>
        <v xml:space="preserve"> </v>
      </c>
      <c r="CX28" s="35" t="str">
        <f t="shared" si="37"/>
        <v xml:space="preserve"> </v>
      </c>
      <c r="CY28" s="35" t="str">
        <f t="shared" si="37"/>
        <v xml:space="preserve"> </v>
      </c>
      <c r="CZ28" s="35" t="str">
        <f t="shared" si="37"/>
        <v xml:space="preserve"> </v>
      </c>
    </row>
    <row r="29" spans="1:104" x14ac:dyDescent="0.2">
      <c r="A29" s="90"/>
      <c r="B29" s="1"/>
      <c r="C29" s="29"/>
      <c r="D29" s="29"/>
      <c r="E29" s="42" t="str">
        <f t="shared" si="38"/>
        <v xml:space="preserve"> </v>
      </c>
      <c r="I29" s="43" t="str">
        <f t="shared" si="27"/>
        <v/>
      </c>
      <c r="J29" s="6"/>
      <c r="K29" s="6"/>
      <c r="L29" s="6"/>
      <c r="M29" s="6"/>
      <c r="N29" s="6"/>
      <c r="R29" s="35" t="str">
        <f t="shared" si="29"/>
        <v xml:space="preserve"> </v>
      </c>
      <c r="S29" s="35" t="str">
        <f t="shared" si="29"/>
        <v xml:space="preserve"> </v>
      </c>
      <c r="T29" s="35" t="str">
        <f t="shared" si="29"/>
        <v xml:space="preserve"> </v>
      </c>
      <c r="U29" s="35" t="str">
        <f t="shared" si="29"/>
        <v xml:space="preserve"> </v>
      </c>
      <c r="V29" s="35" t="str">
        <f t="shared" si="29"/>
        <v xml:space="preserve"> </v>
      </c>
      <c r="W29" s="35" t="str">
        <f t="shared" si="29"/>
        <v xml:space="preserve"> </v>
      </c>
      <c r="X29" s="35" t="str">
        <f t="shared" si="29"/>
        <v xml:space="preserve"> </v>
      </c>
      <c r="Y29" s="35" t="str">
        <f t="shared" si="29"/>
        <v xml:space="preserve"> </v>
      </c>
      <c r="Z29" s="35" t="str">
        <f t="shared" si="29"/>
        <v xml:space="preserve"> </v>
      </c>
      <c r="AA29" s="35" t="str">
        <f t="shared" si="29"/>
        <v xml:space="preserve"> </v>
      </c>
      <c r="AB29" s="35" t="str">
        <f t="shared" si="30"/>
        <v xml:space="preserve"> </v>
      </c>
      <c r="AC29" s="35" t="str">
        <f t="shared" si="30"/>
        <v xml:space="preserve"> </v>
      </c>
      <c r="AD29" s="35" t="str">
        <f t="shared" si="30"/>
        <v xml:space="preserve"> </v>
      </c>
      <c r="AE29" s="35" t="str">
        <f t="shared" si="30"/>
        <v xml:space="preserve"> </v>
      </c>
      <c r="AF29" s="35" t="str">
        <f t="shared" si="30"/>
        <v xml:space="preserve"> </v>
      </c>
      <c r="AG29" s="35" t="str">
        <f t="shared" si="30"/>
        <v xml:space="preserve"> </v>
      </c>
      <c r="AH29" s="35" t="str">
        <f t="shared" si="30"/>
        <v xml:space="preserve"> </v>
      </c>
      <c r="AI29" s="35" t="str">
        <f t="shared" si="30"/>
        <v xml:space="preserve"> </v>
      </c>
      <c r="AJ29" s="35" t="str">
        <f t="shared" si="30"/>
        <v xml:space="preserve"> </v>
      </c>
      <c r="AK29" s="35" t="str">
        <f t="shared" si="30"/>
        <v xml:space="preserve"> </v>
      </c>
      <c r="AL29" s="35" t="str">
        <f t="shared" si="31"/>
        <v xml:space="preserve"> </v>
      </c>
      <c r="AM29" s="35" t="str">
        <f t="shared" si="31"/>
        <v xml:space="preserve"> </v>
      </c>
      <c r="AN29" s="35" t="str">
        <f t="shared" si="31"/>
        <v xml:space="preserve"> </v>
      </c>
      <c r="AO29" s="35" t="str">
        <f t="shared" si="31"/>
        <v xml:space="preserve"> </v>
      </c>
      <c r="AP29" s="35" t="str">
        <f t="shared" si="31"/>
        <v xml:space="preserve"> </v>
      </c>
      <c r="AQ29" s="35" t="str">
        <f t="shared" si="31"/>
        <v xml:space="preserve"> </v>
      </c>
      <c r="AR29" s="35" t="str">
        <f t="shared" si="31"/>
        <v xml:space="preserve"> </v>
      </c>
      <c r="AS29" s="35" t="str">
        <f t="shared" si="31"/>
        <v xml:space="preserve"> </v>
      </c>
      <c r="AT29" s="35" t="str">
        <f t="shared" si="31"/>
        <v xml:space="preserve"> </v>
      </c>
      <c r="AU29" s="35" t="str">
        <f t="shared" si="31"/>
        <v xml:space="preserve"> </v>
      </c>
      <c r="AV29" s="35" t="str">
        <f t="shared" si="32"/>
        <v xml:space="preserve"> </v>
      </c>
      <c r="AW29" s="35" t="str">
        <f t="shared" si="32"/>
        <v xml:space="preserve"> </v>
      </c>
      <c r="AX29" s="35" t="str">
        <f t="shared" si="32"/>
        <v xml:space="preserve"> </v>
      </c>
      <c r="AY29" s="35" t="str">
        <f t="shared" si="32"/>
        <v xml:space="preserve"> </v>
      </c>
      <c r="AZ29" s="35" t="str">
        <f t="shared" si="32"/>
        <v xml:space="preserve"> </v>
      </c>
      <c r="BA29" s="35" t="str">
        <f t="shared" si="32"/>
        <v xml:space="preserve"> </v>
      </c>
      <c r="BB29" s="35" t="str">
        <f t="shared" si="32"/>
        <v xml:space="preserve"> </v>
      </c>
      <c r="BC29" s="35" t="str">
        <f t="shared" si="32"/>
        <v xml:space="preserve"> </v>
      </c>
      <c r="BD29" s="35" t="str">
        <f t="shared" si="32"/>
        <v xml:space="preserve"> </v>
      </c>
      <c r="BE29" s="35" t="str">
        <f t="shared" si="32"/>
        <v xml:space="preserve"> </v>
      </c>
      <c r="BF29" s="35" t="str">
        <f t="shared" si="33"/>
        <v xml:space="preserve"> </v>
      </c>
      <c r="BG29" s="35" t="str">
        <f t="shared" si="33"/>
        <v xml:space="preserve"> </v>
      </c>
      <c r="BH29" s="35" t="str">
        <f t="shared" si="33"/>
        <v xml:space="preserve"> </v>
      </c>
      <c r="BI29" s="35" t="str">
        <f t="shared" si="33"/>
        <v xml:space="preserve"> </v>
      </c>
      <c r="BJ29" s="35" t="str">
        <f t="shared" si="33"/>
        <v xml:space="preserve"> </v>
      </c>
      <c r="BK29" s="35" t="str">
        <f t="shared" si="33"/>
        <v xml:space="preserve"> </v>
      </c>
      <c r="BL29" s="35" t="str">
        <f t="shared" si="33"/>
        <v xml:space="preserve"> </v>
      </c>
      <c r="BM29" s="35" t="str">
        <f t="shared" si="33"/>
        <v xml:space="preserve"> </v>
      </c>
      <c r="BN29" s="35" t="str">
        <f t="shared" si="33"/>
        <v xml:space="preserve"> </v>
      </c>
      <c r="BO29" s="35" t="str">
        <f t="shared" si="33"/>
        <v xml:space="preserve"> </v>
      </c>
      <c r="BP29" s="35" t="str">
        <f t="shared" si="34"/>
        <v xml:space="preserve"> </v>
      </c>
      <c r="BQ29" s="35" t="str">
        <f t="shared" si="34"/>
        <v xml:space="preserve"> </v>
      </c>
      <c r="BR29" s="35" t="str">
        <f t="shared" si="34"/>
        <v xml:space="preserve"> </v>
      </c>
      <c r="BS29" s="35" t="str">
        <f t="shared" si="34"/>
        <v xml:space="preserve"> </v>
      </c>
      <c r="BT29" s="35" t="str">
        <f t="shared" si="34"/>
        <v xml:space="preserve"> </v>
      </c>
      <c r="BU29" s="35" t="str">
        <f t="shared" si="34"/>
        <v xml:space="preserve"> </v>
      </c>
      <c r="BV29" s="35" t="str">
        <f t="shared" si="34"/>
        <v xml:space="preserve"> </v>
      </c>
      <c r="BW29" s="35" t="str">
        <f t="shared" si="34"/>
        <v xml:space="preserve"> </v>
      </c>
      <c r="BX29" s="35" t="str">
        <f t="shared" si="34"/>
        <v xml:space="preserve"> </v>
      </c>
      <c r="BY29" s="35" t="str">
        <f t="shared" si="34"/>
        <v xml:space="preserve"> </v>
      </c>
      <c r="BZ29" s="35" t="str">
        <f t="shared" si="35"/>
        <v xml:space="preserve"> </v>
      </c>
      <c r="CA29" s="35" t="str">
        <f t="shared" si="35"/>
        <v xml:space="preserve"> </v>
      </c>
      <c r="CB29" s="35" t="str">
        <f t="shared" si="35"/>
        <v xml:space="preserve"> </v>
      </c>
      <c r="CC29" s="35" t="str">
        <f t="shared" si="35"/>
        <v xml:space="preserve"> </v>
      </c>
      <c r="CD29" s="35" t="str">
        <f t="shared" si="35"/>
        <v xml:space="preserve"> </v>
      </c>
      <c r="CE29" s="35" t="str">
        <f t="shared" si="35"/>
        <v xml:space="preserve"> </v>
      </c>
      <c r="CF29" s="35" t="str">
        <f t="shared" si="35"/>
        <v xml:space="preserve"> </v>
      </c>
      <c r="CG29" s="35" t="str">
        <f t="shared" si="35"/>
        <v xml:space="preserve"> </v>
      </c>
      <c r="CH29" s="35" t="str">
        <f t="shared" si="35"/>
        <v xml:space="preserve"> </v>
      </c>
      <c r="CI29" s="35" t="str">
        <f t="shared" si="35"/>
        <v xml:space="preserve"> </v>
      </c>
      <c r="CJ29" s="35" t="str">
        <f t="shared" si="36"/>
        <v xml:space="preserve"> </v>
      </c>
      <c r="CK29" s="35" t="str">
        <f t="shared" si="36"/>
        <v xml:space="preserve"> </v>
      </c>
      <c r="CL29" s="35" t="str">
        <f t="shared" si="36"/>
        <v xml:space="preserve"> </v>
      </c>
      <c r="CM29" s="35" t="str">
        <f t="shared" si="36"/>
        <v xml:space="preserve"> </v>
      </c>
      <c r="CN29" s="35" t="str">
        <f t="shared" si="36"/>
        <v xml:space="preserve"> </v>
      </c>
      <c r="CO29" s="35" t="str">
        <f t="shared" si="36"/>
        <v xml:space="preserve"> </v>
      </c>
      <c r="CP29" s="35" t="str">
        <f t="shared" si="36"/>
        <v xml:space="preserve"> </v>
      </c>
      <c r="CQ29" s="35" t="str">
        <f t="shared" si="36"/>
        <v xml:space="preserve"> </v>
      </c>
      <c r="CR29" s="35" t="str">
        <f t="shared" si="36"/>
        <v xml:space="preserve"> </v>
      </c>
      <c r="CS29" s="35" t="str">
        <f t="shared" si="36"/>
        <v xml:space="preserve"> </v>
      </c>
      <c r="CT29" s="35" t="str">
        <f t="shared" si="37"/>
        <v xml:space="preserve"> </v>
      </c>
      <c r="CU29" s="35" t="str">
        <f t="shared" si="37"/>
        <v xml:space="preserve"> </v>
      </c>
      <c r="CV29" s="35" t="str">
        <f t="shared" si="37"/>
        <v xml:space="preserve"> </v>
      </c>
      <c r="CW29" s="35" t="str">
        <f t="shared" si="37"/>
        <v xml:space="preserve"> </v>
      </c>
      <c r="CX29" s="35" t="str">
        <f t="shared" si="37"/>
        <v xml:space="preserve"> </v>
      </c>
      <c r="CY29" s="35" t="str">
        <f t="shared" si="37"/>
        <v xml:space="preserve"> </v>
      </c>
      <c r="CZ29" s="35" t="str">
        <f t="shared" si="37"/>
        <v xml:space="preserve"> </v>
      </c>
    </row>
    <row r="30" spans="1:104" x14ac:dyDescent="0.2">
      <c r="A30" s="90"/>
      <c r="B30" s="1"/>
      <c r="C30" s="29"/>
      <c r="D30" s="29"/>
      <c r="E30" s="42" t="str">
        <f t="shared" si="38"/>
        <v xml:space="preserve"> </v>
      </c>
      <c r="I30" s="43" t="str">
        <f t="shared" si="27"/>
        <v/>
      </c>
      <c r="J30" s="6"/>
      <c r="K30" s="6"/>
      <c r="L30" s="6"/>
      <c r="M30" s="6"/>
      <c r="N30" s="6"/>
      <c r="R30" s="35" t="str">
        <f t="shared" si="29"/>
        <v xml:space="preserve"> </v>
      </c>
      <c r="S30" s="35" t="str">
        <f t="shared" si="29"/>
        <v xml:space="preserve"> </v>
      </c>
      <c r="T30" s="35" t="str">
        <f t="shared" si="29"/>
        <v xml:space="preserve"> </v>
      </c>
      <c r="U30" s="35" t="str">
        <f t="shared" si="29"/>
        <v xml:space="preserve"> </v>
      </c>
      <c r="V30" s="35" t="str">
        <f t="shared" si="29"/>
        <v xml:space="preserve"> </v>
      </c>
      <c r="W30" s="35" t="str">
        <f t="shared" si="29"/>
        <v xml:space="preserve"> </v>
      </c>
      <c r="X30" s="35" t="str">
        <f t="shared" si="29"/>
        <v xml:space="preserve"> </v>
      </c>
      <c r="Y30" s="35" t="str">
        <f t="shared" si="29"/>
        <v xml:space="preserve"> </v>
      </c>
      <c r="Z30" s="35" t="str">
        <f t="shared" si="29"/>
        <v xml:space="preserve"> </v>
      </c>
      <c r="AA30" s="35" t="str">
        <f t="shared" si="29"/>
        <v xml:space="preserve"> </v>
      </c>
      <c r="AB30" s="35" t="str">
        <f t="shared" si="30"/>
        <v xml:space="preserve"> </v>
      </c>
      <c r="AC30" s="35" t="str">
        <f t="shared" si="30"/>
        <v xml:space="preserve"> </v>
      </c>
      <c r="AD30" s="35" t="str">
        <f t="shared" si="30"/>
        <v xml:space="preserve"> </v>
      </c>
      <c r="AE30" s="35" t="str">
        <f t="shared" si="30"/>
        <v xml:space="preserve"> </v>
      </c>
      <c r="AF30" s="35" t="str">
        <f t="shared" si="30"/>
        <v xml:space="preserve"> </v>
      </c>
      <c r="AG30" s="35" t="str">
        <f t="shared" si="30"/>
        <v xml:space="preserve"> </v>
      </c>
      <c r="AH30" s="35" t="str">
        <f t="shared" si="30"/>
        <v xml:space="preserve"> </v>
      </c>
      <c r="AI30" s="35" t="str">
        <f t="shared" si="30"/>
        <v xml:space="preserve"> </v>
      </c>
      <c r="AJ30" s="35" t="str">
        <f t="shared" si="30"/>
        <v xml:space="preserve"> </v>
      </c>
      <c r="AK30" s="35" t="str">
        <f t="shared" si="30"/>
        <v xml:space="preserve"> </v>
      </c>
      <c r="AL30" s="35" t="str">
        <f t="shared" si="31"/>
        <v xml:space="preserve"> </v>
      </c>
      <c r="AM30" s="35" t="str">
        <f t="shared" si="31"/>
        <v xml:space="preserve"> </v>
      </c>
      <c r="AN30" s="35" t="str">
        <f t="shared" si="31"/>
        <v xml:space="preserve"> </v>
      </c>
      <c r="AO30" s="35" t="str">
        <f t="shared" si="31"/>
        <v xml:space="preserve"> </v>
      </c>
      <c r="AP30" s="35" t="str">
        <f t="shared" si="31"/>
        <v xml:space="preserve"> </v>
      </c>
      <c r="AQ30" s="35" t="str">
        <f t="shared" si="31"/>
        <v xml:space="preserve"> </v>
      </c>
      <c r="AR30" s="35" t="str">
        <f t="shared" si="31"/>
        <v xml:space="preserve"> </v>
      </c>
      <c r="AS30" s="35" t="str">
        <f t="shared" si="31"/>
        <v xml:space="preserve"> </v>
      </c>
      <c r="AT30" s="35" t="str">
        <f t="shared" si="31"/>
        <v xml:space="preserve"> </v>
      </c>
      <c r="AU30" s="35" t="str">
        <f t="shared" si="31"/>
        <v xml:space="preserve"> </v>
      </c>
      <c r="AV30" s="35" t="str">
        <f t="shared" si="32"/>
        <v xml:space="preserve"> </v>
      </c>
      <c r="AW30" s="35" t="str">
        <f t="shared" si="32"/>
        <v xml:space="preserve"> </v>
      </c>
      <c r="AX30" s="35" t="str">
        <f t="shared" si="32"/>
        <v xml:space="preserve"> </v>
      </c>
      <c r="AY30" s="35" t="str">
        <f t="shared" si="32"/>
        <v xml:space="preserve"> </v>
      </c>
      <c r="AZ30" s="35" t="str">
        <f t="shared" si="32"/>
        <v xml:space="preserve"> </v>
      </c>
      <c r="BA30" s="35" t="str">
        <f t="shared" si="32"/>
        <v xml:space="preserve"> </v>
      </c>
      <c r="BB30" s="35" t="str">
        <f t="shared" si="32"/>
        <v xml:space="preserve"> </v>
      </c>
      <c r="BC30" s="35" t="str">
        <f t="shared" si="32"/>
        <v xml:space="preserve"> </v>
      </c>
      <c r="BD30" s="35" t="str">
        <f t="shared" si="32"/>
        <v xml:space="preserve"> </v>
      </c>
      <c r="BE30" s="35" t="str">
        <f t="shared" si="32"/>
        <v xml:space="preserve"> </v>
      </c>
      <c r="BF30" s="35" t="str">
        <f t="shared" si="33"/>
        <v xml:space="preserve"> </v>
      </c>
      <c r="BG30" s="35" t="str">
        <f t="shared" si="33"/>
        <v xml:space="preserve"> </v>
      </c>
      <c r="BH30" s="35" t="str">
        <f t="shared" si="33"/>
        <v xml:space="preserve"> </v>
      </c>
      <c r="BI30" s="35" t="str">
        <f t="shared" si="33"/>
        <v xml:space="preserve"> </v>
      </c>
      <c r="BJ30" s="35" t="str">
        <f t="shared" si="33"/>
        <v xml:space="preserve"> </v>
      </c>
      <c r="BK30" s="35" t="str">
        <f t="shared" si="33"/>
        <v xml:space="preserve"> </v>
      </c>
      <c r="BL30" s="35" t="str">
        <f t="shared" si="33"/>
        <v xml:space="preserve"> </v>
      </c>
      <c r="BM30" s="35" t="str">
        <f t="shared" si="33"/>
        <v xml:space="preserve"> </v>
      </c>
      <c r="BN30" s="35" t="str">
        <f t="shared" si="33"/>
        <v xml:space="preserve"> </v>
      </c>
      <c r="BO30" s="35" t="str">
        <f t="shared" si="33"/>
        <v xml:space="preserve"> </v>
      </c>
      <c r="BP30" s="35" t="str">
        <f t="shared" si="34"/>
        <v xml:space="preserve"> </v>
      </c>
      <c r="BQ30" s="35" t="str">
        <f t="shared" si="34"/>
        <v xml:space="preserve"> </v>
      </c>
      <c r="BR30" s="35" t="str">
        <f t="shared" si="34"/>
        <v xml:space="preserve"> </v>
      </c>
      <c r="BS30" s="35" t="str">
        <f t="shared" si="34"/>
        <v xml:space="preserve"> </v>
      </c>
      <c r="BT30" s="35" t="str">
        <f t="shared" si="34"/>
        <v xml:space="preserve"> </v>
      </c>
      <c r="BU30" s="35" t="str">
        <f t="shared" si="34"/>
        <v xml:space="preserve"> </v>
      </c>
      <c r="BV30" s="35" t="str">
        <f t="shared" si="34"/>
        <v xml:space="preserve"> </v>
      </c>
      <c r="BW30" s="35" t="str">
        <f t="shared" si="34"/>
        <v xml:space="preserve"> </v>
      </c>
      <c r="BX30" s="35" t="str">
        <f t="shared" si="34"/>
        <v xml:space="preserve"> </v>
      </c>
      <c r="BY30" s="35" t="str">
        <f t="shared" si="34"/>
        <v xml:space="preserve"> </v>
      </c>
      <c r="BZ30" s="35" t="str">
        <f t="shared" si="35"/>
        <v xml:space="preserve"> </v>
      </c>
      <c r="CA30" s="35" t="str">
        <f t="shared" si="35"/>
        <v xml:space="preserve"> </v>
      </c>
      <c r="CB30" s="35" t="str">
        <f t="shared" si="35"/>
        <v xml:space="preserve"> </v>
      </c>
      <c r="CC30" s="35" t="str">
        <f t="shared" si="35"/>
        <v xml:space="preserve"> </v>
      </c>
      <c r="CD30" s="35" t="str">
        <f t="shared" si="35"/>
        <v xml:space="preserve"> </v>
      </c>
      <c r="CE30" s="35" t="str">
        <f t="shared" si="35"/>
        <v xml:space="preserve"> </v>
      </c>
      <c r="CF30" s="35" t="str">
        <f t="shared" si="35"/>
        <v xml:space="preserve"> </v>
      </c>
      <c r="CG30" s="35" t="str">
        <f t="shared" si="35"/>
        <v xml:space="preserve"> </v>
      </c>
      <c r="CH30" s="35" t="str">
        <f t="shared" si="35"/>
        <v xml:space="preserve"> </v>
      </c>
      <c r="CI30" s="35" t="str">
        <f t="shared" si="35"/>
        <v xml:space="preserve"> </v>
      </c>
      <c r="CJ30" s="35" t="str">
        <f t="shared" si="36"/>
        <v xml:space="preserve"> </v>
      </c>
      <c r="CK30" s="35" t="str">
        <f t="shared" si="36"/>
        <v xml:space="preserve"> </v>
      </c>
      <c r="CL30" s="35" t="str">
        <f t="shared" si="36"/>
        <v xml:space="preserve"> </v>
      </c>
      <c r="CM30" s="35" t="str">
        <f t="shared" si="36"/>
        <v xml:space="preserve"> </v>
      </c>
      <c r="CN30" s="35" t="str">
        <f t="shared" si="36"/>
        <v xml:space="preserve"> </v>
      </c>
      <c r="CO30" s="35" t="str">
        <f t="shared" si="36"/>
        <v xml:space="preserve"> </v>
      </c>
      <c r="CP30" s="35" t="str">
        <f t="shared" si="36"/>
        <v xml:space="preserve"> </v>
      </c>
      <c r="CQ30" s="35" t="str">
        <f t="shared" si="36"/>
        <v xml:space="preserve"> </v>
      </c>
      <c r="CR30" s="35" t="str">
        <f t="shared" si="36"/>
        <v xml:space="preserve"> </v>
      </c>
      <c r="CS30" s="35" t="str">
        <f t="shared" si="36"/>
        <v xml:space="preserve"> </v>
      </c>
      <c r="CT30" s="35" t="str">
        <f t="shared" si="37"/>
        <v xml:space="preserve"> </v>
      </c>
      <c r="CU30" s="35" t="str">
        <f t="shared" si="37"/>
        <v xml:space="preserve"> </v>
      </c>
      <c r="CV30" s="35" t="str">
        <f t="shared" si="37"/>
        <v xml:space="preserve"> </v>
      </c>
      <c r="CW30" s="35" t="str">
        <f t="shared" si="37"/>
        <v xml:space="preserve"> </v>
      </c>
      <c r="CX30" s="35" t="str">
        <f t="shared" si="37"/>
        <v xml:space="preserve"> </v>
      </c>
      <c r="CY30" s="35" t="str">
        <f t="shared" si="37"/>
        <v xml:space="preserve"> </v>
      </c>
      <c r="CZ30" s="35" t="str">
        <f t="shared" si="37"/>
        <v xml:space="preserve"> </v>
      </c>
    </row>
    <row r="31" spans="1:104" x14ac:dyDescent="0.2">
      <c r="A31" s="90"/>
      <c r="B31" s="1"/>
      <c r="C31" s="29"/>
      <c r="D31" s="29"/>
      <c r="E31" s="42" t="str">
        <f t="shared" si="38"/>
        <v xml:space="preserve"> </v>
      </c>
      <c r="I31" s="43" t="str">
        <f t="shared" si="27"/>
        <v/>
      </c>
      <c r="J31" s="6"/>
      <c r="K31" s="6"/>
      <c r="L31" s="6"/>
      <c r="M31" s="6"/>
      <c r="N31" s="6"/>
      <c r="R31" s="35" t="str">
        <f t="shared" si="29"/>
        <v xml:space="preserve"> </v>
      </c>
      <c r="S31" s="35" t="str">
        <f t="shared" si="29"/>
        <v xml:space="preserve"> </v>
      </c>
      <c r="T31" s="35" t="str">
        <f t="shared" si="29"/>
        <v xml:space="preserve"> </v>
      </c>
      <c r="U31" s="35" t="str">
        <f t="shared" si="29"/>
        <v xml:space="preserve"> </v>
      </c>
      <c r="V31" s="35" t="str">
        <f t="shared" si="29"/>
        <v xml:space="preserve"> </v>
      </c>
      <c r="W31" s="35" t="str">
        <f t="shared" si="29"/>
        <v xml:space="preserve"> </v>
      </c>
      <c r="X31" s="35" t="str">
        <f t="shared" si="29"/>
        <v xml:space="preserve"> </v>
      </c>
      <c r="Y31" s="35" t="str">
        <f t="shared" si="29"/>
        <v xml:space="preserve"> </v>
      </c>
      <c r="Z31" s="35" t="str">
        <f t="shared" si="29"/>
        <v xml:space="preserve"> </v>
      </c>
      <c r="AA31" s="35" t="str">
        <f t="shared" si="29"/>
        <v xml:space="preserve"> </v>
      </c>
      <c r="AB31" s="35" t="str">
        <f t="shared" si="30"/>
        <v xml:space="preserve"> </v>
      </c>
      <c r="AC31" s="35" t="str">
        <f t="shared" si="30"/>
        <v xml:space="preserve"> </v>
      </c>
      <c r="AD31" s="35" t="str">
        <f t="shared" si="30"/>
        <v xml:space="preserve"> </v>
      </c>
      <c r="AE31" s="35" t="str">
        <f t="shared" si="30"/>
        <v xml:space="preserve"> </v>
      </c>
      <c r="AF31" s="35" t="str">
        <f t="shared" si="30"/>
        <v xml:space="preserve"> </v>
      </c>
      <c r="AG31" s="35" t="str">
        <f t="shared" si="30"/>
        <v xml:space="preserve"> </v>
      </c>
      <c r="AH31" s="35" t="str">
        <f t="shared" si="30"/>
        <v xml:space="preserve"> </v>
      </c>
      <c r="AI31" s="35" t="str">
        <f t="shared" si="30"/>
        <v xml:space="preserve"> </v>
      </c>
      <c r="AJ31" s="35" t="str">
        <f t="shared" si="30"/>
        <v xml:space="preserve"> </v>
      </c>
      <c r="AK31" s="35" t="str">
        <f t="shared" si="30"/>
        <v xml:space="preserve"> </v>
      </c>
      <c r="AL31" s="35" t="str">
        <f t="shared" si="31"/>
        <v xml:space="preserve"> </v>
      </c>
      <c r="AM31" s="35" t="str">
        <f t="shared" si="31"/>
        <v xml:space="preserve"> </v>
      </c>
      <c r="AN31" s="35" t="str">
        <f t="shared" si="31"/>
        <v xml:space="preserve"> </v>
      </c>
      <c r="AO31" s="35" t="str">
        <f t="shared" si="31"/>
        <v xml:space="preserve"> </v>
      </c>
      <c r="AP31" s="35" t="str">
        <f t="shared" si="31"/>
        <v xml:space="preserve"> </v>
      </c>
      <c r="AQ31" s="35" t="str">
        <f t="shared" si="31"/>
        <v xml:space="preserve"> </v>
      </c>
      <c r="AR31" s="35" t="str">
        <f t="shared" si="31"/>
        <v xml:space="preserve"> </v>
      </c>
      <c r="AS31" s="35" t="str">
        <f t="shared" si="31"/>
        <v xml:space="preserve"> </v>
      </c>
      <c r="AT31" s="35" t="str">
        <f t="shared" si="31"/>
        <v xml:space="preserve"> </v>
      </c>
      <c r="AU31" s="35" t="str">
        <f t="shared" si="31"/>
        <v xml:space="preserve"> </v>
      </c>
      <c r="AV31" s="35" t="str">
        <f t="shared" si="32"/>
        <v xml:space="preserve"> </v>
      </c>
      <c r="AW31" s="35" t="str">
        <f t="shared" si="32"/>
        <v xml:space="preserve"> </v>
      </c>
      <c r="AX31" s="35" t="str">
        <f t="shared" si="32"/>
        <v xml:space="preserve"> </v>
      </c>
      <c r="AY31" s="35" t="str">
        <f t="shared" si="32"/>
        <v xml:space="preserve"> </v>
      </c>
      <c r="AZ31" s="35" t="str">
        <f t="shared" si="32"/>
        <v xml:space="preserve"> </v>
      </c>
      <c r="BA31" s="35" t="str">
        <f t="shared" si="32"/>
        <v xml:space="preserve"> </v>
      </c>
      <c r="BB31" s="35" t="str">
        <f t="shared" si="32"/>
        <v xml:space="preserve"> </v>
      </c>
      <c r="BC31" s="35" t="str">
        <f t="shared" si="32"/>
        <v xml:space="preserve"> </v>
      </c>
      <c r="BD31" s="35" t="str">
        <f t="shared" si="32"/>
        <v xml:space="preserve"> </v>
      </c>
      <c r="BE31" s="35" t="str">
        <f t="shared" si="32"/>
        <v xml:space="preserve"> </v>
      </c>
      <c r="BF31" s="35" t="str">
        <f t="shared" si="33"/>
        <v xml:space="preserve"> </v>
      </c>
      <c r="BG31" s="35" t="str">
        <f t="shared" si="33"/>
        <v xml:space="preserve"> </v>
      </c>
      <c r="BH31" s="35" t="str">
        <f t="shared" si="33"/>
        <v xml:space="preserve"> </v>
      </c>
      <c r="BI31" s="35" t="str">
        <f t="shared" si="33"/>
        <v xml:space="preserve"> </v>
      </c>
      <c r="BJ31" s="35" t="str">
        <f t="shared" si="33"/>
        <v xml:space="preserve"> </v>
      </c>
      <c r="BK31" s="35" t="str">
        <f t="shared" si="33"/>
        <v xml:space="preserve"> </v>
      </c>
      <c r="BL31" s="35" t="str">
        <f t="shared" si="33"/>
        <v xml:space="preserve"> </v>
      </c>
      <c r="BM31" s="35" t="str">
        <f t="shared" si="33"/>
        <v xml:space="preserve"> </v>
      </c>
      <c r="BN31" s="35" t="str">
        <f t="shared" si="33"/>
        <v xml:space="preserve"> </v>
      </c>
      <c r="BO31" s="35" t="str">
        <f t="shared" si="33"/>
        <v xml:space="preserve"> </v>
      </c>
      <c r="BP31" s="35" t="str">
        <f t="shared" si="34"/>
        <v xml:space="preserve"> </v>
      </c>
      <c r="BQ31" s="35" t="str">
        <f t="shared" si="34"/>
        <v xml:space="preserve"> </v>
      </c>
      <c r="BR31" s="35" t="str">
        <f t="shared" si="34"/>
        <v xml:space="preserve"> </v>
      </c>
      <c r="BS31" s="35" t="str">
        <f t="shared" si="34"/>
        <v xml:space="preserve"> </v>
      </c>
      <c r="BT31" s="35" t="str">
        <f t="shared" si="34"/>
        <v xml:space="preserve"> </v>
      </c>
      <c r="BU31" s="35" t="str">
        <f t="shared" si="34"/>
        <v xml:space="preserve"> </v>
      </c>
      <c r="BV31" s="35" t="str">
        <f t="shared" si="34"/>
        <v xml:space="preserve"> </v>
      </c>
      <c r="BW31" s="35" t="str">
        <f t="shared" si="34"/>
        <v xml:space="preserve"> </v>
      </c>
      <c r="BX31" s="35" t="str">
        <f t="shared" si="34"/>
        <v xml:space="preserve"> </v>
      </c>
      <c r="BY31" s="35" t="str">
        <f t="shared" si="34"/>
        <v xml:space="preserve"> </v>
      </c>
      <c r="BZ31" s="35" t="str">
        <f t="shared" si="35"/>
        <v xml:space="preserve"> </v>
      </c>
      <c r="CA31" s="35" t="str">
        <f t="shared" si="35"/>
        <v xml:space="preserve"> </v>
      </c>
      <c r="CB31" s="35" t="str">
        <f t="shared" si="35"/>
        <v xml:space="preserve"> </v>
      </c>
      <c r="CC31" s="35" t="str">
        <f t="shared" si="35"/>
        <v xml:space="preserve"> </v>
      </c>
      <c r="CD31" s="35" t="str">
        <f t="shared" si="35"/>
        <v xml:space="preserve"> </v>
      </c>
      <c r="CE31" s="35" t="str">
        <f t="shared" si="35"/>
        <v xml:space="preserve"> </v>
      </c>
      <c r="CF31" s="35" t="str">
        <f t="shared" si="35"/>
        <v xml:space="preserve"> </v>
      </c>
      <c r="CG31" s="35" t="str">
        <f t="shared" si="35"/>
        <v xml:space="preserve"> </v>
      </c>
      <c r="CH31" s="35" t="str">
        <f t="shared" si="35"/>
        <v xml:space="preserve"> </v>
      </c>
      <c r="CI31" s="35" t="str">
        <f t="shared" si="35"/>
        <v xml:space="preserve"> </v>
      </c>
      <c r="CJ31" s="35" t="str">
        <f t="shared" si="36"/>
        <v xml:space="preserve"> </v>
      </c>
      <c r="CK31" s="35" t="str">
        <f t="shared" si="36"/>
        <v xml:space="preserve"> </v>
      </c>
      <c r="CL31" s="35" t="str">
        <f t="shared" si="36"/>
        <v xml:space="preserve"> </v>
      </c>
      <c r="CM31" s="35" t="str">
        <f t="shared" si="36"/>
        <v xml:space="preserve"> </v>
      </c>
      <c r="CN31" s="35" t="str">
        <f t="shared" si="36"/>
        <v xml:space="preserve"> </v>
      </c>
      <c r="CO31" s="35" t="str">
        <f t="shared" si="36"/>
        <v xml:space="preserve"> </v>
      </c>
      <c r="CP31" s="35" t="str">
        <f t="shared" si="36"/>
        <v xml:space="preserve"> </v>
      </c>
      <c r="CQ31" s="35" t="str">
        <f t="shared" si="36"/>
        <v xml:space="preserve"> </v>
      </c>
      <c r="CR31" s="35" t="str">
        <f t="shared" si="36"/>
        <v xml:space="preserve"> </v>
      </c>
      <c r="CS31" s="35" t="str">
        <f t="shared" si="36"/>
        <v xml:space="preserve"> </v>
      </c>
      <c r="CT31" s="35" t="str">
        <f t="shared" si="37"/>
        <v xml:space="preserve"> </v>
      </c>
      <c r="CU31" s="35" t="str">
        <f t="shared" si="37"/>
        <v xml:space="preserve"> </v>
      </c>
      <c r="CV31" s="35" t="str">
        <f t="shared" si="37"/>
        <v xml:space="preserve"> </v>
      </c>
      <c r="CW31" s="35" t="str">
        <f t="shared" si="37"/>
        <v xml:space="preserve"> </v>
      </c>
      <c r="CX31" s="35" t="str">
        <f t="shared" si="37"/>
        <v xml:space="preserve"> </v>
      </c>
      <c r="CY31" s="35" t="str">
        <f t="shared" si="37"/>
        <v xml:space="preserve"> </v>
      </c>
      <c r="CZ31" s="35" t="str">
        <f t="shared" si="37"/>
        <v xml:space="preserve"> </v>
      </c>
    </row>
    <row r="32" spans="1:104" s="47" customFormat="1" ht="32" customHeight="1" x14ac:dyDescent="0.2">
      <c r="A32" s="89" t="s">
        <v>56</v>
      </c>
      <c r="B32" s="89"/>
      <c r="C32" s="83"/>
      <c r="D32" s="69" t="s">
        <v>122</v>
      </c>
      <c r="E32" s="41">
        <f>SUM(E24:E31)</f>
        <v>14</v>
      </c>
      <c r="F32" s="60">
        <f>MAX(R32:CZ32)</f>
        <v>11</v>
      </c>
      <c r="G32" s="45"/>
      <c r="H32" s="45"/>
      <c r="I32" s="41">
        <f t="shared" ref="I32:N32" si="39">SUMIFS(I$7:I$22,$A$7:$A$22,"&lt;&gt;A-333-S")</f>
        <v>829</v>
      </c>
      <c r="J32" s="41">
        <f t="shared" si="39"/>
        <v>683</v>
      </c>
      <c r="K32" s="41">
        <f t="shared" si="39"/>
        <v>1269</v>
      </c>
      <c r="L32" s="41">
        <f t="shared" si="39"/>
        <v>2502</v>
      </c>
      <c r="M32" s="41">
        <f t="shared" si="39"/>
        <v>2376</v>
      </c>
      <c r="N32" s="41">
        <f t="shared" si="39"/>
        <v>0</v>
      </c>
      <c r="O32" s="45"/>
      <c r="P32" s="45"/>
      <c r="Q32" s="45"/>
      <c r="R32" s="46">
        <f t="shared" ref="R32:AW32" si="40">SUMIFS(R$7:R$22,$A$7:$A$22, "A-334-S")</f>
        <v>0</v>
      </c>
      <c r="S32" s="46">
        <f t="shared" si="40"/>
        <v>6</v>
      </c>
      <c r="T32" s="46">
        <f t="shared" si="40"/>
        <v>6</v>
      </c>
      <c r="U32" s="46">
        <f t="shared" si="40"/>
        <v>6</v>
      </c>
      <c r="V32" s="46">
        <f t="shared" si="40"/>
        <v>6</v>
      </c>
      <c r="W32" s="46">
        <f t="shared" si="40"/>
        <v>6</v>
      </c>
      <c r="X32" s="46">
        <f t="shared" si="40"/>
        <v>6</v>
      </c>
      <c r="Y32" s="46">
        <f t="shared" si="40"/>
        <v>6</v>
      </c>
      <c r="Z32" s="46">
        <f t="shared" si="40"/>
        <v>6</v>
      </c>
      <c r="AA32" s="46">
        <f t="shared" si="40"/>
        <v>11</v>
      </c>
      <c r="AB32" s="46">
        <f t="shared" si="40"/>
        <v>11</v>
      </c>
      <c r="AC32" s="46">
        <f t="shared" si="40"/>
        <v>11</v>
      </c>
      <c r="AD32" s="46">
        <f t="shared" si="40"/>
        <v>11</v>
      </c>
      <c r="AE32" s="46">
        <f t="shared" si="40"/>
        <v>11</v>
      </c>
      <c r="AF32" s="46">
        <f t="shared" si="40"/>
        <v>11</v>
      </c>
      <c r="AG32" s="46">
        <f t="shared" si="40"/>
        <v>11</v>
      </c>
      <c r="AH32" s="46">
        <f t="shared" si="40"/>
        <v>11</v>
      </c>
      <c r="AI32" s="46">
        <f t="shared" si="40"/>
        <v>11</v>
      </c>
      <c r="AJ32" s="46">
        <f t="shared" si="40"/>
        <v>11</v>
      </c>
      <c r="AK32" s="46">
        <f t="shared" si="40"/>
        <v>11</v>
      </c>
      <c r="AL32" s="46">
        <f t="shared" si="40"/>
        <v>11</v>
      </c>
      <c r="AM32" s="46">
        <f t="shared" si="40"/>
        <v>11</v>
      </c>
      <c r="AN32" s="46">
        <f t="shared" si="40"/>
        <v>11</v>
      </c>
      <c r="AO32" s="46">
        <f t="shared" si="40"/>
        <v>11</v>
      </c>
      <c r="AP32" s="46">
        <f t="shared" si="40"/>
        <v>11</v>
      </c>
      <c r="AQ32" s="46">
        <f t="shared" si="40"/>
        <v>11</v>
      </c>
      <c r="AR32" s="46">
        <f t="shared" si="40"/>
        <v>11</v>
      </c>
      <c r="AS32" s="46">
        <f t="shared" si="40"/>
        <v>11</v>
      </c>
      <c r="AT32" s="46">
        <f t="shared" si="40"/>
        <v>11</v>
      </c>
      <c r="AU32" s="46">
        <f t="shared" si="40"/>
        <v>11</v>
      </c>
      <c r="AV32" s="46">
        <f t="shared" si="40"/>
        <v>11</v>
      </c>
      <c r="AW32" s="46">
        <f t="shared" si="40"/>
        <v>11</v>
      </c>
      <c r="AX32" s="46">
        <f t="shared" ref="AX32:CC32" si="41">SUMIFS(AX$7:AX$22,$A$7:$A$22, "A-334-S")</f>
        <v>11</v>
      </c>
      <c r="AY32" s="46">
        <f t="shared" si="41"/>
        <v>11</v>
      </c>
      <c r="AZ32" s="46">
        <f t="shared" si="41"/>
        <v>11</v>
      </c>
      <c r="BA32" s="46">
        <f t="shared" si="41"/>
        <v>11</v>
      </c>
      <c r="BB32" s="46">
        <f t="shared" si="41"/>
        <v>11</v>
      </c>
      <c r="BC32" s="46">
        <f t="shared" si="41"/>
        <v>11</v>
      </c>
      <c r="BD32" s="46">
        <f t="shared" si="41"/>
        <v>11</v>
      </c>
      <c r="BE32" s="46">
        <f t="shared" si="41"/>
        <v>11</v>
      </c>
      <c r="BF32" s="46">
        <f t="shared" si="41"/>
        <v>11</v>
      </c>
      <c r="BG32" s="46">
        <f t="shared" si="41"/>
        <v>11</v>
      </c>
      <c r="BH32" s="46">
        <f t="shared" si="41"/>
        <v>11</v>
      </c>
      <c r="BI32" s="46">
        <f t="shared" si="41"/>
        <v>11</v>
      </c>
      <c r="BJ32" s="46">
        <f t="shared" si="41"/>
        <v>11</v>
      </c>
      <c r="BK32" s="46">
        <f t="shared" si="41"/>
        <v>11</v>
      </c>
      <c r="BL32" s="46">
        <f t="shared" si="41"/>
        <v>11</v>
      </c>
      <c r="BM32" s="46">
        <f t="shared" si="41"/>
        <v>11</v>
      </c>
      <c r="BN32" s="46">
        <f t="shared" si="41"/>
        <v>11</v>
      </c>
      <c r="BO32" s="46">
        <f t="shared" si="41"/>
        <v>11</v>
      </c>
      <c r="BP32" s="46">
        <f t="shared" si="41"/>
        <v>11</v>
      </c>
      <c r="BQ32" s="46">
        <f t="shared" si="41"/>
        <v>11</v>
      </c>
      <c r="BR32" s="46">
        <f t="shared" si="41"/>
        <v>11</v>
      </c>
      <c r="BS32" s="46">
        <f t="shared" si="41"/>
        <v>11</v>
      </c>
      <c r="BT32" s="46">
        <f t="shared" si="41"/>
        <v>11</v>
      </c>
      <c r="BU32" s="46">
        <f t="shared" si="41"/>
        <v>11</v>
      </c>
      <c r="BV32" s="46">
        <f t="shared" si="41"/>
        <v>11</v>
      </c>
      <c r="BW32" s="46">
        <f t="shared" si="41"/>
        <v>11</v>
      </c>
      <c r="BX32" s="46">
        <f t="shared" si="41"/>
        <v>11</v>
      </c>
      <c r="BY32" s="46">
        <f t="shared" si="41"/>
        <v>11</v>
      </c>
      <c r="BZ32" s="46">
        <f t="shared" si="41"/>
        <v>11</v>
      </c>
      <c r="CA32" s="46">
        <f t="shared" si="41"/>
        <v>11</v>
      </c>
      <c r="CB32" s="46">
        <f t="shared" si="41"/>
        <v>11</v>
      </c>
      <c r="CC32" s="46">
        <f t="shared" si="41"/>
        <v>11</v>
      </c>
      <c r="CD32" s="46">
        <f t="shared" ref="CD32:CZ32" si="42">SUMIFS(CD$7:CD$22,$A$7:$A$22, "A-334-S")</f>
        <v>11</v>
      </c>
      <c r="CE32" s="46">
        <f t="shared" si="42"/>
        <v>11</v>
      </c>
      <c r="CF32" s="46">
        <f t="shared" si="42"/>
        <v>11</v>
      </c>
      <c r="CG32" s="46">
        <f t="shared" si="42"/>
        <v>11</v>
      </c>
      <c r="CH32" s="46">
        <f t="shared" si="42"/>
        <v>11</v>
      </c>
      <c r="CI32" s="46">
        <f t="shared" si="42"/>
        <v>11</v>
      </c>
      <c r="CJ32" s="46">
        <f t="shared" si="42"/>
        <v>11</v>
      </c>
      <c r="CK32" s="46">
        <f t="shared" si="42"/>
        <v>11</v>
      </c>
      <c r="CL32" s="46">
        <f t="shared" si="42"/>
        <v>11</v>
      </c>
      <c r="CM32" s="46">
        <f t="shared" si="42"/>
        <v>11</v>
      </c>
      <c r="CN32" s="46">
        <f t="shared" si="42"/>
        <v>11</v>
      </c>
      <c r="CO32" s="46">
        <f t="shared" si="42"/>
        <v>11</v>
      </c>
      <c r="CP32" s="46">
        <f t="shared" si="42"/>
        <v>11</v>
      </c>
      <c r="CQ32" s="46">
        <f t="shared" si="42"/>
        <v>11</v>
      </c>
      <c r="CR32" s="46">
        <f t="shared" si="42"/>
        <v>11</v>
      </c>
      <c r="CS32" s="46">
        <f t="shared" si="42"/>
        <v>11</v>
      </c>
      <c r="CT32" s="46">
        <f t="shared" si="42"/>
        <v>0</v>
      </c>
      <c r="CU32" s="46">
        <f t="shared" si="42"/>
        <v>0</v>
      </c>
      <c r="CV32" s="46">
        <f t="shared" si="42"/>
        <v>0</v>
      </c>
      <c r="CW32" s="46">
        <f t="shared" si="42"/>
        <v>0</v>
      </c>
      <c r="CX32" s="46">
        <f t="shared" si="42"/>
        <v>0</v>
      </c>
      <c r="CY32" s="46">
        <f t="shared" si="42"/>
        <v>0</v>
      </c>
      <c r="CZ32" s="46">
        <f t="shared" si="42"/>
        <v>0</v>
      </c>
    </row>
    <row r="33" spans="1:104" x14ac:dyDescent="0.2">
      <c r="A33" s="90" t="s">
        <v>22</v>
      </c>
      <c r="B33" s="1"/>
      <c r="C33" s="29" t="str">
        <f>_xlfn.XLOOKUP(D33, Labor_Code, Labor_Code_Decoding, "",0,1)</f>
        <v>Electrical Engineer</v>
      </c>
      <c r="D33" s="29" t="str" cm="1">
        <f t="array" ref="D33:D36">_xlfn._xlws.SORT(_xlfn.UNIQUE(H7:H20))</f>
        <v>EN-EE</v>
      </c>
      <c r="E33" s="42">
        <f>IF(ISBLANK(D33), "",COUNTIFS($A$7:$A$22, "A-334-S",$H$7:$H$22, D33))</f>
        <v>6</v>
      </c>
      <c r="F33" s="76">
        <f>AVERAGEIFS($R33:$CZ33,$R$23:$CZ$23,MAX($R$23:$CZ$23))</f>
        <v>4</v>
      </c>
      <c r="I33" s="61">
        <f t="shared" ref="I33:I40" si="43">IF(ISBLANK(D33)," ", SUM(R33:CZ33))</f>
        <v>300</v>
      </c>
      <c r="J33" s="6">
        <f t="shared" ref="J33:N37" si="44">SUMIFS(J$7:J$22,$H$7:$H$22,$D33)</f>
        <v>248</v>
      </c>
      <c r="K33" s="6">
        <f t="shared" si="44"/>
        <v>450</v>
      </c>
      <c r="L33" s="6">
        <f t="shared" si="44"/>
        <v>918</v>
      </c>
      <c r="M33" s="6">
        <f t="shared" si="44"/>
        <v>864</v>
      </c>
      <c r="N33" s="6">
        <f t="shared" si="44"/>
        <v>0</v>
      </c>
      <c r="R33" s="35">
        <f t="shared" ref="R33:AA39" si="45">IF($D33=""," ", SUMIFS(R$7:R$22,$H$7:$H$22,$D33))</f>
        <v>0</v>
      </c>
      <c r="S33" s="35">
        <f t="shared" si="45"/>
        <v>2</v>
      </c>
      <c r="T33" s="35">
        <f t="shared" si="45"/>
        <v>2</v>
      </c>
      <c r="U33" s="35">
        <f t="shared" si="45"/>
        <v>2</v>
      </c>
      <c r="V33" s="35">
        <f t="shared" si="45"/>
        <v>2</v>
      </c>
      <c r="W33" s="35">
        <f t="shared" si="45"/>
        <v>2</v>
      </c>
      <c r="X33" s="35">
        <f t="shared" si="45"/>
        <v>2</v>
      </c>
      <c r="Y33" s="35">
        <f t="shared" si="45"/>
        <v>2</v>
      </c>
      <c r="Z33" s="35">
        <f t="shared" si="45"/>
        <v>2</v>
      </c>
      <c r="AA33" s="35">
        <f t="shared" si="45"/>
        <v>4</v>
      </c>
      <c r="AB33" s="35">
        <f t="shared" ref="AB33:AK39" si="46">IF($D33=""," ", SUMIFS(AB$7:AB$22,$H$7:$H$22,$D33))</f>
        <v>4</v>
      </c>
      <c r="AC33" s="35">
        <f t="shared" si="46"/>
        <v>4</v>
      </c>
      <c r="AD33" s="35">
        <f t="shared" si="46"/>
        <v>4</v>
      </c>
      <c r="AE33" s="35">
        <f t="shared" si="46"/>
        <v>4</v>
      </c>
      <c r="AF33" s="35">
        <f t="shared" si="46"/>
        <v>4</v>
      </c>
      <c r="AG33" s="35">
        <f t="shared" si="46"/>
        <v>4</v>
      </c>
      <c r="AH33" s="35">
        <f t="shared" si="46"/>
        <v>4</v>
      </c>
      <c r="AI33" s="35">
        <f t="shared" si="46"/>
        <v>4</v>
      </c>
      <c r="AJ33" s="35">
        <f t="shared" si="46"/>
        <v>4</v>
      </c>
      <c r="AK33" s="35">
        <f t="shared" si="46"/>
        <v>4</v>
      </c>
      <c r="AL33" s="35">
        <f t="shared" ref="AL33:AU39" si="47">IF($D33=""," ", SUMIFS(AL$7:AL$22,$H$7:$H$22,$D33))</f>
        <v>4</v>
      </c>
      <c r="AM33" s="35">
        <f t="shared" si="47"/>
        <v>4</v>
      </c>
      <c r="AN33" s="35">
        <f t="shared" si="47"/>
        <v>4</v>
      </c>
      <c r="AO33" s="35">
        <f t="shared" si="47"/>
        <v>4</v>
      </c>
      <c r="AP33" s="35">
        <f t="shared" si="47"/>
        <v>4</v>
      </c>
      <c r="AQ33" s="35">
        <f t="shared" si="47"/>
        <v>4</v>
      </c>
      <c r="AR33" s="35">
        <f t="shared" si="47"/>
        <v>4</v>
      </c>
      <c r="AS33" s="35">
        <f t="shared" si="47"/>
        <v>4</v>
      </c>
      <c r="AT33" s="35">
        <f t="shared" si="47"/>
        <v>4</v>
      </c>
      <c r="AU33" s="35">
        <f t="shared" si="47"/>
        <v>4</v>
      </c>
      <c r="AV33" s="35">
        <f t="shared" ref="AV33:BE39" si="48">IF($D33=""," ", SUMIFS(AV$7:AV$22,$H$7:$H$22,$D33))</f>
        <v>4</v>
      </c>
      <c r="AW33" s="35">
        <f t="shared" si="48"/>
        <v>4</v>
      </c>
      <c r="AX33" s="35">
        <f t="shared" si="48"/>
        <v>4</v>
      </c>
      <c r="AY33" s="35">
        <f t="shared" si="48"/>
        <v>4</v>
      </c>
      <c r="AZ33" s="35">
        <f t="shared" si="48"/>
        <v>4</v>
      </c>
      <c r="BA33" s="35">
        <f t="shared" si="48"/>
        <v>4</v>
      </c>
      <c r="BB33" s="35">
        <f t="shared" si="48"/>
        <v>4</v>
      </c>
      <c r="BC33" s="35">
        <f t="shared" si="48"/>
        <v>4</v>
      </c>
      <c r="BD33" s="35">
        <f t="shared" si="48"/>
        <v>4</v>
      </c>
      <c r="BE33" s="35">
        <f t="shared" si="48"/>
        <v>4</v>
      </c>
      <c r="BF33" s="35">
        <f t="shared" ref="BF33:BO39" si="49">IF($D33=""," ", SUMIFS(BF$7:BF$22,$H$7:$H$22,$D33))</f>
        <v>4</v>
      </c>
      <c r="BG33" s="35">
        <f t="shared" si="49"/>
        <v>4</v>
      </c>
      <c r="BH33" s="35">
        <f t="shared" si="49"/>
        <v>4</v>
      </c>
      <c r="BI33" s="35">
        <f t="shared" si="49"/>
        <v>4</v>
      </c>
      <c r="BJ33" s="35">
        <f t="shared" si="49"/>
        <v>4</v>
      </c>
      <c r="BK33" s="35">
        <f t="shared" si="49"/>
        <v>4</v>
      </c>
      <c r="BL33" s="35">
        <f t="shared" si="49"/>
        <v>4</v>
      </c>
      <c r="BM33" s="35">
        <f t="shared" si="49"/>
        <v>4</v>
      </c>
      <c r="BN33" s="35">
        <f t="shared" si="49"/>
        <v>4</v>
      </c>
      <c r="BO33" s="35">
        <f t="shared" si="49"/>
        <v>4</v>
      </c>
      <c r="BP33" s="35">
        <f t="shared" ref="BP33:BY39" si="50">IF($D33=""," ", SUMIFS(BP$7:BP$22,$H$7:$H$22,$D33))</f>
        <v>4</v>
      </c>
      <c r="BQ33" s="35">
        <f t="shared" si="50"/>
        <v>4</v>
      </c>
      <c r="BR33" s="35">
        <f t="shared" si="50"/>
        <v>4</v>
      </c>
      <c r="BS33" s="35">
        <f t="shared" si="50"/>
        <v>4</v>
      </c>
      <c r="BT33" s="35">
        <f t="shared" si="50"/>
        <v>4</v>
      </c>
      <c r="BU33" s="35">
        <f t="shared" si="50"/>
        <v>4</v>
      </c>
      <c r="BV33" s="35">
        <f t="shared" si="50"/>
        <v>4</v>
      </c>
      <c r="BW33" s="35">
        <f t="shared" si="50"/>
        <v>4</v>
      </c>
      <c r="BX33" s="35">
        <f t="shared" si="50"/>
        <v>4</v>
      </c>
      <c r="BY33" s="35">
        <f t="shared" si="50"/>
        <v>4</v>
      </c>
      <c r="BZ33" s="35">
        <f t="shared" ref="BZ33:CI39" si="51">IF($D33=""," ", SUMIFS(BZ$7:BZ$22,$H$7:$H$22,$D33))</f>
        <v>4</v>
      </c>
      <c r="CA33" s="35">
        <f t="shared" si="51"/>
        <v>4</v>
      </c>
      <c r="CB33" s="35">
        <f t="shared" si="51"/>
        <v>4</v>
      </c>
      <c r="CC33" s="35">
        <f t="shared" si="51"/>
        <v>4</v>
      </c>
      <c r="CD33" s="35">
        <f t="shared" si="51"/>
        <v>4</v>
      </c>
      <c r="CE33" s="35">
        <f t="shared" si="51"/>
        <v>4</v>
      </c>
      <c r="CF33" s="35">
        <f t="shared" si="51"/>
        <v>4</v>
      </c>
      <c r="CG33" s="35">
        <f t="shared" si="51"/>
        <v>4</v>
      </c>
      <c r="CH33" s="35">
        <f t="shared" si="51"/>
        <v>4</v>
      </c>
      <c r="CI33" s="35">
        <f t="shared" si="51"/>
        <v>4</v>
      </c>
      <c r="CJ33" s="35">
        <f t="shared" ref="CJ33:CS39" si="52">IF($D33=""," ", SUMIFS(CJ$7:CJ$22,$H$7:$H$22,$D33))</f>
        <v>4</v>
      </c>
      <c r="CK33" s="35">
        <f t="shared" si="52"/>
        <v>4</v>
      </c>
      <c r="CL33" s="35">
        <f t="shared" si="52"/>
        <v>4</v>
      </c>
      <c r="CM33" s="35">
        <f t="shared" si="52"/>
        <v>4</v>
      </c>
      <c r="CN33" s="35">
        <f t="shared" si="52"/>
        <v>4</v>
      </c>
      <c r="CO33" s="35">
        <f t="shared" si="52"/>
        <v>4</v>
      </c>
      <c r="CP33" s="35">
        <f t="shared" si="52"/>
        <v>4</v>
      </c>
      <c r="CQ33" s="35">
        <f t="shared" si="52"/>
        <v>4</v>
      </c>
      <c r="CR33" s="35">
        <f t="shared" si="52"/>
        <v>4</v>
      </c>
      <c r="CS33" s="35">
        <f t="shared" si="52"/>
        <v>4</v>
      </c>
      <c r="CT33" s="35">
        <f t="shared" ref="CT33:CZ39" si="53">IF($D33=""," ", SUMIFS(CT$7:CT$22,$H$7:$H$22,$D33))</f>
        <v>0</v>
      </c>
      <c r="CU33" s="35">
        <f t="shared" si="53"/>
        <v>0</v>
      </c>
      <c r="CV33" s="35">
        <f t="shared" si="53"/>
        <v>0</v>
      </c>
      <c r="CW33" s="35">
        <f t="shared" si="53"/>
        <v>0</v>
      </c>
      <c r="CX33" s="35">
        <f t="shared" si="53"/>
        <v>0</v>
      </c>
      <c r="CY33" s="35">
        <f t="shared" si="53"/>
        <v>0</v>
      </c>
      <c r="CZ33" s="35">
        <f t="shared" si="53"/>
        <v>0</v>
      </c>
    </row>
    <row r="34" spans="1:104" x14ac:dyDescent="0.2">
      <c r="A34" s="90"/>
      <c r="B34" s="1"/>
      <c r="C34" s="29" t="str">
        <f>_xlfn.XLOOKUP(D34, Labor_Code, Labor_Code_Decoding, "",0,1)</f>
        <v>Mechanical Engineer</v>
      </c>
      <c r="D34" s="29" t="str">
        <v>EN-ME</v>
      </c>
      <c r="E34" s="42">
        <f>IF(ISBLANK(D34), "",COUNTIFS($A$7:$A$22, "A-334-S",$H$7:$H$22, D34))</f>
        <v>4</v>
      </c>
      <c r="F34" s="76">
        <f t="shared" ref="F34:F37" si="54">AVERAGEIFS($R34:$CZ34,$R$23:$CZ$23,MAX($R$23:$CZ$23))</f>
        <v>4</v>
      </c>
      <c r="I34" s="61">
        <f t="shared" si="43"/>
        <v>300</v>
      </c>
      <c r="J34" s="6">
        <f t="shared" si="44"/>
        <v>246</v>
      </c>
      <c r="K34" s="6">
        <f t="shared" si="44"/>
        <v>450</v>
      </c>
      <c r="L34" s="6">
        <f t="shared" si="44"/>
        <v>900</v>
      </c>
      <c r="M34" s="6">
        <f t="shared" si="44"/>
        <v>864</v>
      </c>
      <c r="N34" s="6">
        <f t="shared" si="44"/>
        <v>0</v>
      </c>
      <c r="R34" s="35">
        <f t="shared" si="45"/>
        <v>0</v>
      </c>
      <c r="S34" s="35">
        <f t="shared" si="45"/>
        <v>2</v>
      </c>
      <c r="T34" s="35">
        <f t="shared" si="45"/>
        <v>2</v>
      </c>
      <c r="U34" s="35">
        <f t="shared" si="45"/>
        <v>2</v>
      </c>
      <c r="V34" s="35">
        <f t="shared" si="45"/>
        <v>2</v>
      </c>
      <c r="W34" s="35">
        <f t="shared" si="45"/>
        <v>2</v>
      </c>
      <c r="X34" s="35">
        <f t="shared" si="45"/>
        <v>2</v>
      </c>
      <c r="Y34" s="35">
        <f t="shared" si="45"/>
        <v>2</v>
      </c>
      <c r="Z34" s="35">
        <f t="shared" si="45"/>
        <v>2</v>
      </c>
      <c r="AA34" s="35">
        <f t="shared" si="45"/>
        <v>4</v>
      </c>
      <c r="AB34" s="35">
        <f t="shared" si="46"/>
        <v>4</v>
      </c>
      <c r="AC34" s="35">
        <f t="shared" si="46"/>
        <v>4</v>
      </c>
      <c r="AD34" s="35">
        <f t="shared" si="46"/>
        <v>4</v>
      </c>
      <c r="AE34" s="35">
        <f t="shared" si="46"/>
        <v>4</v>
      </c>
      <c r="AF34" s="35">
        <f t="shared" si="46"/>
        <v>4</v>
      </c>
      <c r="AG34" s="35">
        <f t="shared" si="46"/>
        <v>4</v>
      </c>
      <c r="AH34" s="35">
        <f t="shared" si="46"/>
        <v>4</v>
      </c>
      <c r="AI34" s="35">
        <f t="shared" si="46"/>
        <v>4</v>
      </c>
      <c r="AJ34" s="35">
        <f t="shared" si="46"/>
        <v>4</v>
      </c>
      <c r="AK34" s="35">
        <f t="shared" si="46"/>
        <v>4</v>
      </c>
      <c r="AL34" s="35">
        <f t="shared" si="47"/>
        <v>4</v>
      </c>
      <c r="AM34" s="35">
        <f t="shared" si="47"/>
        <v>4</v>
      </c>
      <c r="AN34" s="35">
        <f t="shared" si="47"/>
        <v>4</v>
      </c>
      <c r="AO34" s="35">
        <f t="shared" si="47"/>
        <v>4</v>
      </c>
      <c r="AP34" s="35">
        <f t="shared" si="47"/>
        <v>4</v>
      </c>
      <c r="AQ34" s="35">
        <f t="shared" si="47"/>
        <v>4</v>
      </c>
      <c r="AR34" s="35">
        <f t="shared" si="47"/>
        <v>4</v>
      </c>
      <c r="AS34" s="35">
        <f t="shared" si="47"/>
        <v>4</v>
      </c>
      <c r="AT34" s="35">
        <f t="shared" si="47"/>
        <v>4</v>
      </c>
      <c r="AU34" s="35">
        <f t="shared" si="47"/>
        <v>4</v>
      </c>
      <c r="AV34" s="35">
        <f t="shared" si="48"/>
        <v>4</v>
      </c>
      <c r="AW34" s="35">
        <f t="shared" si="48"/>
        <v>4</v>
      </c>
      <c r="AX34" s="35">
        <f t="shared" si="48"/>
        <v>4</v>
      </c>
      <c r="AY34" s="35">
        <f t="shared" si="48"/>
        <v>4</v>
      </c>
      <c r="AZ34" s="35">
        <f t="shared" si="48"/>
        <v>4</v>
      </c>
      <c r="BA34" s="35">
        <f t="shared" si="48"/>
        <v>4</v>
      </c>
      <c r="BB34" s="35">
        <f t="shared" si="48"/>
        <v>4</v>
      </c>
      <c r="BC34" s="35">
        <f t="shared" si="48"/>
        <v>4</v>
      </c>
      <c r="BD34" s="35">
        <f t="shared" si="48"/>
        <v>4</v>
      </c>
      <c r="BE34" s="35">
        <f t="shared" si="48"/>
        <v>4</v>
      </c>
      <c r="BF34" s="35">
        <f t="shared" si="49"/>
        <v>4</v>
      </c>
      <c r="BG34" s="35">
        <f t="shared" si="49"/>
        <v>4</v>
      </c>
      <c r="BH34" s="35">
        <f t="shared" si="49"/>
        <v>4</v>
      </c>
      <c r="BI34" s="35">
        <f t="shared" si="49"/>
        <v>4</v>
      </c>
      <c r="BJ34" s="35">
        <f t="shared" si="49"/>
        <v>4</v>
      </c>
      <c r="BK34" s="35">
        <f t="shared" si="49"/>
        <v>4</v>
      </c>
      <c r="BL34" s="35">
        <f t="shared" si="49"/>
        <v>4</v>
      </c>
      <c r="BM34" s="35">
        <f t="shared" si="49"/>
        <v>4</v>
      </c>
      <c r="BN34" s="35">
        <f t="shared" si="49"/>
        <v>4</v>
      </c>
      <c r="BO34" s="35">
        <f t="shared" si="49"/>
        <v>4</v>
      </c>
      <c r="BP34" s="35">
        <f t="shared" si="50"/>
        <v>4</v>
      </c>
      <c r="BQ34" s="35">
        <f t="shared" si="50"/>
        <v>4</v>
      </c>
      <c r="BR34" s="35">
        <f t="shared" si="50"/>
        <v>4</v>
      </c>
      <c r="BS34" s="35">
        <f t="shared" si="50"/>
        <v>4</v>
      </c>
      <c r="BT34" s="35">
        <f t="shared" si="50"/>
        <v>4</v>
      </c>
      <c r="BU34" s="35">
        <f t="shared" si="50"/>
        <v>4</v>
      </c>
      <c r="BV34" s="35">
        <f t="shared" si="50"/>
        <v>4</v>
      </c>
      <c r="BW34" s="35">
        <f t="shared" si="50"/>
        <v>4</v>
      </c>
      <c r="BX34" s="35">
        <f t="shared" si="50"/>
        <v>4</v>
      </c>
      <c r="BY34" s="35">
        <f t="shared" si="50"/>
        <v>4</v>
      </c>
      <c r="BZ34" s="35">
        <f t="shared" si="51"/>
        <v>4</v>
      </c>
      <c r="CA34" s="35">
        <f t="shared" si="51"/>
        <v>4</v>
      </c>
      <c r="CB34" s="35">
        <f t="shared" si="51"/>
        <v>4</v>
      </c>
      <c r="CC34" s="35">
        <f t="shared" si="51"/>
        <v>4</v>
      </c>
      <c r="CD34" s="35">
        <f t="shared" si="51"/>
        <v>4</v>
      </c>
      <c r="CE34" s="35">
        <f t="shared" si="51"/>
        <v>4</v>
      </c>
      <c r="CF34" s="35">
        <f t="shared" si="51"/>
        <v>4</v>
      </c>
      <c r="CG34" s="35">
        <f t="shared" si="51"/>
        <v>4</v>
      </c>
      <c r="CH34" s="35">
        <f t="shared" si="51"/>
        <v>4</v>
      </c>
      <c r="CI34" s="35">
        <f t="shared" si="51"/>
        <v>4</v>
      </c>
      <c r="CJ34" s="35">
        <f t="shared" si="52"/>
        <v>4</v>
      </c>
      <c r="CK34" s="35">
        <f t="shared" si="52"/>
        <v>4</v>
      </c>
      <c r="CL34" s="35">
        <f t="shared" si="52"/>
        <v>4</v>
      </c>
      <c r="CM34" s="35">
        <f t="shared" si="52"/>
        <v>4</v>
      </c>
      <c r="CN34" s="35">
        <f t="shared" si="52"/>
        <v>4</v>
      </c>
      <c r="CO34" s="35">
        <f t="shared" si="52"/>
        <v>4</v>
      </c>
      <c r="CP34" s="35">
        <f t="shared" si="52"/>
        <v>4</v>
      </c>
      <c r="CQ34" s="35">
        <f t="shared" si="52"/>
        <v>4</v>
      </c>
      <c r="CR34" s="35">
        <f t="shared" si="52"/>
        <v>4</v>
      </c>
      <c r="CS34" s="35">
        <f t="shared" si="52"/>
        <v>4</v>
      </c>
      <c r="CT34" s="35">
        <f t="shared" si="53"/>
        <v>0</v>
      </c>
      <c r="CU34" s="35">
        <f t="shared" si="53"/>
        <v>0</v>
      </c>
      <c r="CV34" s="35">
        <f t="shared" si="53"/>
        <v>0</v>
      </c>
      <c r="CW34" s="35">
        <f t="shared" si="53"/>
        <v>0</v>
      </c>
      <c r="CX34" s="35">
        <f t="shared" si="53"/>
        <v>0</v>
      </c>
      <c r="CY34" s="35">
        <f t="shared" si="53"/>
        <v>0</v>
      </c>
      <c r="CZ34" s="35">
        <f t="shared" si="53"/>
        <v>0</v>
      </c>
    </row>
    <row r="35" spans="1:104" x14ac:dyDescent="0.2">
      <c r="A35" s="90"/>
      <c r="B35" s="1"/>
      <c r="C35" s="29" t="str">
        <f>_xlfn.XLOOKUP(D35, Labor_Code, Labor_Code_Decoding, "",0,1)</f>
        <v>Management</v>
      </c>
      <c r="D35" s="29" t="str">
        <v>MA</v>
      </c>
      <c r="E35" s="42">
        <f t="shared" ref="E33:E40" si="55">IF(ISBLANK(D35), "",COUNTIFS($A$7:$A$22, "A-334-S",$H$7:$H$22, D35))</f>
        <v>1</v>
      </c>
      <c r="F35" s="76">
        <f t="shared" si="54"/>
        <v>0.40845070422535212</v>
      </c>
      <c r="I35" s="61">
        <f t="shared" si="43"/>
        <v>37</v>
      </c>
      <c r="J35" s="6">
        <f t="shared" si="44"/>
        <v>31</v>
      </c>
      <c r="K35" s="6">
        <f t="shared" si="44"/>
        <v>144</v>
      </c>
      <c r="L35" s="6">
        <f t="shared" si="44"/>
        <v>135</v>
      </c>
      <c r="M35" s="6">
        <f t="shared" si="44"/>
        <v>0</v>
      </c>
      <c r="N35" s="6">
        <f t="shared" si="44"/>
        <v>0</v>
      </c>
      <c r="R35" s="35">
        <f t="shared" si="45"/>
        <v>0</v>
      </c>
      <c r="S35" s="35">
        <f t="shared" si="45"/>
        <v>1</v>
      </c>
      <c r="T35" s="35">
        <f t="shared" si="45"/>
        <v>1</v>
      </c>
      <c r="U35" s="35">
        <f t="shared" si="45"/>
        <v>1</v>
      </c>
      <c r="V35" s="35">
        <f t="shared" si="45"/>
        <v>1</v>
      </c>
      <c r="W35" s="35">
        <f t="shared" si="45"/>
        <v>1</v>
      </c>
      <c r="X35" s="35">
        <f t="shared" si="45"/>
        <v>1</v>
      </c>
      <c r="Y35" s="35">
        <f t="shared" si="45"/>
        <v>1</v>
      </c>
      <c r="Z35" s="35">
        <f t="shared" si="45"/>
        <v>1</v>
      </c>
      <c r="AA35" s="35">
        <f t="shared" si="45"/>
        <v>1</v>
      </c>
      <c r="AB35" s="35">
        <f t="shared" si="46"/>
        <v>1</v>
      </c>
      <c r="AC35" s="35">
        <f t="shared" si="46"/>
        <v>1</v>
      </c>
      <c r="AD35" s="35">
        <f t="shared" si="46"/>
        <v>1</v>
      </c>
      <c r="AE35" s="35">
        <f t="shared" si="46"/>
        <v>1</v>
      </c>
      <c r="AF35" s="35">
        <f t="shared" si="46"/>
        <v>1</v>
      </c>
      <c r="AG35" s="35">
        <f t="shared" si="46"/>
        <v>1</v>
      </c>
      <c r="AH35" s="35">
        <f t="shared" si="46"/>
        <v>1</v>
      </c>
      <c r="AI35" s="35">
        <f t="shared" si="46"/>
        <v>1</v>
      </c>
      <c r="AJ35" s="35">
        <f t="shared" si="46"/>
        <v>1</v>
      </c>
      <c r="AK35" s="35">
        <f t="shared" si="46"/>
        <v>1</v>
      </c>
      <c r="AL35" s="35">
        <f t="shared" si="47"/>
        <v>1</v>
      </c>
      <c r="AM35" s="35">
        <f t="shared" si="47"/>
        <v>1</v>
      </c>
      <c r="AN35" s="35">
        <f t="shared" si="47"/>
        <v>1</v>
      </c>
      <c r="AO35" s="35">
        <f t="shared" si="47"/>
        <v>1</v>
      </c>
      <c r="AP35" s="35">
        <f t="shared" si="47"/>
        <v>1</v>
      </c>
      <c r="AQ35" s="35">
        <f t="shared" si="47"/>
        <v>1</v>
      </c>
      <c r="AR35" s="35">
        <f t="shared" si="47"/>
        <v>1</v>
      </c>
      <c r="AS35" s="35">
        <f t="shared" si="47"/>
        <v>1</v>
      </c>
      <c r="AT35" s="35">
        <f t="shared" si="47"/>
        <v>1</v>
      </c>
      <c r="AU35" s="35">
        <f t="shared" si="47"/>
        <v>1</v>
      </c>
      <c r="AV35" s="35">
        <f t="shared" si="48"/>
        <v>1</v>
      </c>
      <c r="AW35" s="35">
        <f t="shared" si="48"/>
        <v>1</v>
      </c>
      <c r="AX35" s="35">
        <f t="shared" si="48"/>
        <v>1</v>
      </c>
      <c r="AY35" s="35">
        <f t="shared" si="48"/>
        <v>1</v>
      </c>
      <c r="AZ35" s="35">
        <f t="shared" si="48"/>
        <v>1</v>
      </c>
      <c r="BA35" s="35">
        <f t="shared" si="48"/>
        <v>1</v>
      </c>
      <c r="BB35" s="35">
        <f t="shared" si="48"/>
        <v>1</v>
      </c>
      <c r="BC35" s="35">
        <f t="shared" si="48"/>
        <v>1</v>
      </c>
      <c r="BD35" s="35">
        <f t="shared" si="48"/>
        <v>0</v>
      </c>
      <c r="BE35" s="35">
        <f t="shared" si="48"/>
        <v>0</v>
      </c>
      <c r="BF35" s="35">
        <f t="shared" si="49"/>
        <v>0</v>
      </c>
      <c r="BG35" s="35">
        <f t="shared" si="49"/>
        <v>0</v>
      </c>
      <c r="BH35" s="35">
        <f t="shared" si="49"/>
        <v>0</v>
      </c>
      <c r="BI35" s="35">
        <f t="shared" si="49"/>
        <v>0</v>
      </c>
      <c r="BJ35" s="35">
        <f t="shared" si="49"/>
        <v>0</v>
      </c>
      <c r="BK35" s="35">
        <f t="shared" si="49"/>
        <v>0</v>
      </c>
      <c r="BL35" s="35">
        <f t="shared" si="49"/>
        <v>0</v>
      </c>
      <c r="BM35" s="35">
        <f t="shared" si="49"/>
        <v>0</v>
      </c>
      <c r="BN35" s="35">
        <f t="shared" si="49"/>
        <v>0</v>
      </c>
      <c r="BO35" s="35">
        <f t="shared" si="49"/>
        <v>0</v>
      </c>
      <c r="BP35" s="35">
        <f t="shared" si="50"/>
        <v>0</v>
      </c>
      <c r="BQ35" s="35">
        <f t="shared" si="50"/>
        <v>0</v>
      </c>
      <c r="BR35" s="35">
        <f t="shared" si="50"/>
        <v>0</v>
      </c>
      <c r="BS35" s="35">
        <f t="shared" si="50"/>
        <v>0</v>
      </c>
      <c r="BT35" s="35">
        <f t="shared" si="50"/>
        <v>0</v>
      </c>
      <c r="BU35" s="35">
        <f t="shared" si="50"/>
        <v>0</v>
      </c>
      <c r="BV35" s="35">
        <f t="shared" si="50"/>
        <v>0</v>
      </c>
      <c r="BW35" s="35">
        <f t="shared" si="50"/>
        <v>0</v>
      </c>
      <c r="BX35" s="35">
        <f t="shared" si="50"/>
        <v>0</v>
      </c>
      <c r="BY35" s="35">
        <f t="shared" si="50"/>
        <v>0</v>
      </c>
      <c r="BZ35" s="35">
        <f t="shared" si="51"/>
        <v>0</v>
      </c>
      <c r="CA35" s="35">
        <f t="shared" si="51"/>
        <v>0</v>
      </c>
      <c r="CB35" s="35">
        <f t="shared" si="51"/>
        <v>0</v>
      </c>
      <c r="CC35" s="35">
        <f t="shared" si="51"/>
        <v>0</v>
      </c>
      <c r="CD35" s="35">
        <f t="shared" si="51"/>
        <v>0</v>
      </c>
      <c r="CE35" s="35">
        <f t="shared" si="51"/>
        <v>0</v>
      </c>
      <c r="CF35" s="35">
        <f t="shared" si="51"/>
        <v>0</v>
      </c>
      <c r="CG35" s="35">
        <f t="shared" si="51"/>
        <v>0</v>
      </c>
      <c r="CH35" s="35">
        <f t="shared" si="51"/>
        <v>0</v>
      </c>
      <c r="CI35" s="35">
        <f t="shared" si="51"/>
        <v>0</v>
      </c>
      <c r="CJ35" s="35">
        <f t="shared" si="52"/>
        <v>0</v>
      </c>
      <c r="CK35" s="35">
        <f t="shared" si="52"/>
        <v>0</v>
      </c>
      <c r="CL35" s="35">
        <f t="shared" si="52"/>
        <v>0</v>
      </c>
      <c r="CM35" s="35">
        <f t="shared" si="52"/>
        <v>0</v>
      </c>
      <c r="CN35" s="35">
        <f t="shared" si="52"/>
        <v>0</v>
      </c>
      <c r="CO35" s="35">
        <f t="shared" si="52"/>
        <v>0</v>
      </c>
      <c r="CP35" s="35">
        <f t="shared" si="52"/>
        <v>0</v>
      </c>
      <c r="CQ35" s="35">
        <f t="shared" si="52"/>
        <v>0</v>
      </c>
      <c r="CR35" s="35">
        <f t="shared" si="52"/>
        <v>0</v>
      </c>
      <c r="CS35" s="35">
        <f t="shared" si="52"/>
        <v>0</v>
      </c>
      <c r="CT35" s="35">
        <f t="shared" si="53"/>
        <v>0</v>
      </c>
      <c r="CU35" s="35">
        <f t="shared" si="53"/>
        <v>0</v>
      </c>
      <c r="CV35" s="35">
        <f t="shared" si="53"/>
        <v>0</v>
      </c>
      <c r="CW35" s="35">
        <f t="shared" si="53"/>
        <v>0</v>
      </c>
      <c r="CX35" s="35">
        <f t="shared" si="53"/>
        <v>0</v>
      </c>
      <c r="CY35" s="35">
        <f t="shared" si="53"/>
        <v>0</v>
      </c>
      <c r="CZ35" s="35">
        <f t="shared" si="53"/>
        <v>0</v>
      </c>
    </row>
    <row r="36" spans="1:104" x14ac:dyDescent="0.2">
      <c r="A36" s="90"/>
      <c r="B36" s="1"/>
      <c r="C36" s="29" t="str">
        <f>_xlfn.XLOOKUP(D36, Labor_Code, Labor_Code_Decoding, "",0,1)</f>
        <v>Technician</v>
      </c>
      <c r="D36" s="29" t="str">
        <v>TE</v>
      </c>
      <c r="E36" s="42">
        <f t="shared" si="55"/>
        <v>3</v>
      </c>
      <c r="F36" s="76">
        <f t="shared" si="54"/>
        <v>2.591549295774648</v>
      </c>
      <c r="I36" s="61">
        <f t="shared" si="43"/>
        <v>192</v>
      </c>
      <c r="J36" s="6">
        <f t="shared" si="44"/>
        <v>158</v>
      </c>
      <c r="K36" s="6">
        <f t="shared" si="44"/>
        <v>225</v>
      </c>
      <c r="L36" s="6">
        <f t="shared" si="44"/>
        <v>549</v>
      </c>
      <c r="M36" s="6">
        <f t="shared" si="44"/>
        <v>648</v>
      </c>
      <c r="N36" s="6">
        <f t="shared" si="44"/>
        <v>0</v>
      </c>
      <c r="R36" s="35">
        <f t="shared" si="45"/>
        <v>0</v>
      </c>
      <c r="S36" s="35">
        <f t="shared" si="45"/>
        <v>1</v>
      </c>
      <c r="T36" s="35">
        <f t="shared" si="45"/>
        <v>1</v>
      </c>
      <c r="U36" s="35">
        <f t="shared" si="45"/>
        <v>1</v>
      </c>
      <c r="V36" s="35">
        <f t="shared" si="45"/>
        <v>1</v>
      </c>
      <c r="W36" s="35">
        <f t="shared" si="45"/>
        <v>1</v>
      </c>
      <c r="X36" s="35">
        <f t="shared" si="45"/>
        <v>1</v>
      </c>
      <c r="Y36" s="35">
        <f t="shared" si="45"/>
        <v>1</v>
      </c>
      <c r="Z36" s="35">
        <f t="shared" si="45"/>
        <v>1</v>
      </c>
      <c r="AA36" s="35">
        <f t="shared" si="45"/>
        <v>2</v>
      </c>
      <c r="AB36" s="35">
        <f t="shared" si="46"/>
        <v>2</v>
      </c>
      <c r="AC36" s="35">
        <f t="shared" si="46"/>
        <v>2</v>
      </c>
      <c r="AD36" s="35">
        <f t="shared" si="46"/>
        <v>2</v>
      </c>
      <c r="AE36" s="35">
        <f t="shared" si="46"/>
        <v>2</v>
      </c>
      <c r="AF36" s="35">
        <f t="shared" si="46"/>
        <v>2</v>
      </c>
      <c r="AG36" s="35">
        <f t="shared" si="46"/>
        <v>2</v>
      </c>
      <c r="AH36" s="35">
        <f t="shared" si="46"/>
        <v>2</v>
      </c>
      <c r="AI36" s="35">
        <f t="shared" si="46"/>
        <v>2</v>
      </c>
      <c r="AJ36" s="35">
        <f t="shared" si="46"/>
        <v>2</v>
      </c>
      <c r="AK36" s="35">
        <f t="shared" si="46"/>
        <v>2</v>
      </c>
      <c r="AL36" s="35">
        <f t="shared" si="47"/>
        <v>2</v>
      </c>
      <c r="AM36" s="35">
        <f t="shared" si="47"/>
        <v>2</v>
      </c>
      <c r="AN36" s="35">
        <f t="shared" si="47"/>
        <v>2</v>
      </c>
      <c r="AO36" s="35">
        <f t="shared" si="47"/>
        <v>2</v>
      </c>
      <c r="AP36" s="35">
        <f t="shared" si="47"/>
        <v>2</v>
      </c>
      <c r="AQ36" s="35">
        <f t="shared" si="47"/>
        <v>2</v>
      </c>
      <c r="AR36" s="35">
        <f t="shared" si="47"/>
        <v>2</v>
      </c>
      <c r="AS36" s="35">
        <f t="shared" si="47"/>
        <v>2</v>
      </c>
      <c r="AT36" s="35">
        <f t="shared" si="47"/>
        <v>2</v>
      </c>
      <c r="AU36" s="35">
        <f t="shared" si="47"/>
        <v>2</v>
      </c>
      <c r="AV36" s="35">
        <f t="shared" si="48"/>
        <v>2</v>
      </c>
      <c r="AW36" s="35">
        <f t="shared" si="48"/>
        <v>2</v>
      </c>
      <c r="AX36" s="35">
        <f t="shared" si="48"/>
        <v>2</v>
      </c>
      <c r="AY36" s="35">
        <f t="shared" si="48"/>
        <v>2</v>
      </c>
      <c r="AZ36" s="35">
        <f t="shared" si="48"/>
        <v>2</v>
      </c>
      <c r="BA36" s="35">
        <f t="shared" si="48"/>
        <v>2</v>
      </c>
      <c r="BB36" s="35">
        <f t="shared" si="48"/>
        <v>2</v>
      </c>
      <c r="BC36" s="35">
        <f t="shared" si="48"/>
        <v>2</v>
      </c>
      <c r="BD36" s="35">
        <f t="shared" si="48"/>
        <v>3</v>
      </c>
      <c r="BE36" s="35">
        <f t="shared" si="48"/>
        <v>3</v>
      </c>
      <c r="BF36" s="35">
        <f t="shared" si="49"/>
        <v>3</v>
      </c>
      <c r="BG36" s="35">
        <f t="shared" si="49"/>
        <v>3</v>
      </c>
      <c r="BH36" s="35">
        <f t="shared" si="49"/>
        <v>3</v>
      </c>
      <c r="BI36" s="35">
        <f t="shared" si="49"/>
        <v>3</v>
      </c>
      <c r="BJ36" s="35">
        <f t="shared" si="49"/>
        <v>3</v>
      </c>
      <c r="BK36" s="35">
        <f t="shared" si="49"/>
        <v>3</v>
      </c>
      <c r="BL36" s="35">
        <f t="shared" si="49"/>
        <v>3</v>
      </c>
      <c r="BM36" s="35">
        <f t="shared" si="49"/>
        <v>3</v>
      </c>
      <c r="BN36" s="35">
        <f t="shared" si="49"/>
        <v>3</v>
      </c>
      <c r="BO36" s="35">
        <f t="shared" si="49"/>
        <v>3</v>
      </c>
      <c r="BP36" s="35">
        <f t="shared" si="50"/>
        <v>3</v>
      </c>
      <c r="BQ36" s="35">
        <f t="shared" si="50"/>
        <v>3</v>
      </c>
      <c r="BR36" s="35">
        <f t="shared" si="50"/>
        <v>3</v>
      </c>
      <c r="BS36" s="35">
        <f t="shared" si="50"/>
        <v>3</v>
      </c>
      <c r="BT36" s="35">
        <f t="shared" si="50"/>
        <v>3</v>
      </c>
      <c r="BU36" s="35">
        <f t="shared" si="50"/>
        <v>3</v>
      </c>
      <c r="BV36" s="35">
        <f t="shared" si="50"/>
        <v>3</v>
      </c>
      <c r="BW36" s="35">
        <f t="shared" si="50"/>
        <v>3</v>
      </c>
      <c r="BX36" s="35">
        <f t="shared" si="50"/>
        <v>3</v>
      </c>
      <c r="BY36" s="35">
        <f t="shared" si="50"/>
        <v>3</v>
      </c>
      <c r="BZ36" s="35">
        <f t="shared" si="51"/>
        <v>3</v>
      </c>
      <c r="CA36" s="35">
        <f t="shared" si="51"/>
        <v>3</v>
      </c>
      <c r="CB36" s="35">
        <f t="shared" si="51"/>
        <v>3</v>
      </c>
      <c r="CC36" s="35">
        <f t="shared" si="51"/>
        <v>3</v>
      </c>
      <c r="CD36" s="35">
        <f t="shared" si="51"/>
        <v>3</v>
      </c>
      <c r="CE36" s="35">
        <f t="shared" si="51"/>
        <v>3</v>
      </c>
      <c r="CF36" s="35">
        <f t="shared" si="51"/>
        <v>3</v>
      </c>
      <c r="CG36" s="35">
        <f t="shared" si="51"/>
        <v>3</v>
      </c>
      <c r="CH36" s="35">
        <f t="shared" si="51"/>
        <v>3</v>
      </c>
      <c r="CI36" s="35">
        <f t="shared" si="51"/>
        <v>3</v>
      </c>
      <c r="CJ36" s="35">
        <f t="shared" si="52"/>
        <v>3</v>
      </c>
      <c r="CK36" s="35">
        <f t="shared" si="52"/>
        <v>3</v>
      </c>
      <c r="CL36" s="35">
        <f t="shared" si="52"/>
        <v>3</v>
      </c>
      <c r="CM36" s="35">
        <f t="shared" si="52"/>
        <v>3</v>
      </c>
      <c r="CN36" s="35">
        <f t="shared" si="52"/>
        <v>3</v>
      </c>
      <c r="CO36" s="35">
        <f t="shared" si="52"/>
        <v>3</v>
      </c>
      <c r="CP36" s="35">
        <f t="shared" si="52"/>
        <v>3</v>
      </c>
      <c r="CQ36" s="35">
        <f t="shared" si="52"/>
        <v>3</v>
      </c>
      <c r="CR36" s="35">
        <f t="shared" si="52"/>
        <v>3</v>
      </c>
      <c r="CS36" s="35">
        <f t="shared" si="52"/>
        <v>3</v>
      </c>
      <c r="CT36" s="35">
        <f t="shared" si="53"/>
        <v>0</v>
      </c>
      <c r="CU36" s="35">
        <f t="shared" si="53"/>
        <v>0</v>
      </c>
      <c r="CV36" s="35">
        <f t="shared" si="53"/>
        <v>0</v>
      </c>
      <c r="CW36" s="35">
        <f t="shared" si="53"/>
        <v>0</v>
      </c>
      <c r="CX36" s="35">
        <f t="shared" si="53"/>
        <v>0</v>
      </c>
      <c r="CY36" s="35">
        <f t="shared" si="53"/>
        <v>0</v>
      </c>
      <c r="CZ36" s="35">
        <f t="shared" si="53"/>
        <v>0</v>
      </c>
    </row>
    <row r="37" spans="1:104" x14ac:dyDescent="0.2">
      <c r="A37" s="90"/>
      <c r="B37" s="1"/>
      <c r="C37" s="29" t="str">
        <f>_xlfn.XLOOKUP(D37, Labor_Code, Labor_Code_Decoding, "",0,1)</f>
        <v/>
      </c>
      <c r="D37" s="29"/>
      <c r="E37" s="42" t="str">
        <f t="shared" si="55"/>
        <v/>
      </c>
      <c r="F37" s="76"/>
      <c r="I37" s="61" t="str">
        <f t="shared" si="43"/>
        <v xml:space="preserve"> </v>
      </c>
      <c r="J37" s="6">
        <f t="shared" si="44"/>
        <v>0</v>
      </c>
      <c r="K37" s="6">
        <f t="shared" si="44"/>
        <v>0</v>
      </c>
      <c r="L37" s="6">
        <f t="shared" si="44"/>
        <v>0</v>
      </c>
      <c r="M37" s="6">
        <f t="shared" si="44"/>
        <v>0</v>
      </c>
      <c r="N37" s="6">
        <f t="shared" si="44"/>
        <v>0</v>
      </c>
      <c r="R37" s="35" t="str">
        <f t="shared" si="45"/>
        <v xml:space="preserve"> </v>
      </c>
      <c r="S37" s="35" t="str">
        <f t="shared" si="45"/>
        <v xml:space="preserve"> </v>
      </c>
      <c r="T37" s="35" t="str">
        <f t="shared" si="45"/>
        <v xml:space="preserve"> </v>
      </c>
      <c r="U37" s="35" t="str">
        <f t="shared" si="45"/>
        <v xml:space="preserve"> </v>
      </c>
      <c r="V37" s="35" t="str">
        <f t="shared" si="45"/>
        <v xml:space="preserve"> </v>
      </c>
      <c r="W37" s="35" t="str">
        <f t="shared" si="45"/>
        <v xml:space="preserve"> </v>
      </c>
      <c r="X37" s="35" t="str">
        <f t="shared" si="45"/>
        <v xml:space="preserve"> </v>
      </c>
      <c r="Y37" s="35" t="str">
        <f t="shared" si="45"/>
        <v xml:space="preserve"> </v>
      </c>
      <c r="Z37" s="35" t="str">
        <f t="shared" si="45"/>
        <v xml:space="preserve"> </v>
      </c>
      <c r="AA37" s="35" t="str">
        <f t="shared" si="45"/>
        <v xml:space="preserve"> </v>
      </c>
      <c r="AB37" s="35" t="str">
        <f t="shared" si="46"/>
        <v xml:space="preserve"> </v>
      </c>
      <c r="AC37" s="35" t="str">
        <f t="shared" si="46"/>
        <v xml:space="preserve"> </v>
      </c>
      <c r="AD37" s="35" t="str">
        <f t="shared" si="46"/>
        <v xml:space="preserve"> </v>
      </c>
      <c r="AE37" s="35" t="str">
        <f t="shared" si="46"/>
        <v xml:space="preserve"> </v>
      </c>
      <c r="AF37" s="35" t="str">
        <f t="shared" si="46"/>
        <v xml:space="preserve"> </v>
      </c>
      <c r="AG37" s="35" t="str">
        <f t="shared" si="46"/>
        <v xml:space="preserve"> </v>
      </c>
      <c r="AH37" s="35" t="str">
        <f t="shared" si="46"/>
        <v xml:space="preserve"> </v>
      </c>
      <c r="AI37" s="35" t="str">
        <f t="shared" si="46"/>
        <v xml:space="preserve"> </v>
      </c>
      <c r="AJ37" s="35" t="str">
        <f t="shared" si="46"/>
        <v xml:space="preserve"> </v>
      </c>
      <c r="AK37" s="35" t="str">
        <f t="shared" si="46"/>
        <v xml:space="preserve"> </v>
      </c>
      <c r="AL37" s="35" t="str">
        <f t="shared" si="47"/>
        <v xml:space="preserve"> </v>
      </c>
      <c r="AM37" s="35" t="str">
        <f t="shared" si="47"/>
        <v xml:space="preserve"> </v>
      </c>
      <c r="AN37" s="35" t="str">
        <f t="shared" si="47"/>
        <v xml:space="preserve"> </v>
      </c>
      <c r="AO37" s="35" t="str">
        <f t="shared" si="47"/>
        <v xml:space="preserve"> </v>
      </c>
      <c r="AP37" s="35" t="str">
        <f t="shared" si="47"/>
        <v xml:space="preserve"> </v>
      </c>
      <c r="AQ37" s="35" t="str">
        <f t="shared" si="47"/>
        <v xml:space="preserve"> </v>
      </c>
      <c r="AR37" s="35" t="str">
        <f t="shared" si="47"/>
        <v xml:space="preserve"> </v>
      </c>
      <c r="AS37" s="35" t="str">
        <f t="shared" si="47"/>
        <v xml:space="preserve"> </v>
      </c>
      <c r="AT37" s="35" t="str">
        <f t="shared" si="47"/>
        <v xml:space="preserve"> </v>
      </c>
      <c r="AU37" s="35" t="str">
        <f t="shared" si="47"/>
        <v xml:space="preserve"> </v>
      </c>
      <c r="AV37" s="35" t="str">
        <f t="shared" si="48"/>
        <v xml:space="preserve"> </v>
      </c>
      <c r="AW37" s="35" t="str">
        <f t="shared" si="48"/>
        <v xml:space="preserve"> </v>
      </c>
      <c r="AX37" s="35" t="str">
        <f t="shared" si="48"/>
        <v xml:space="preserve"> </v>
      </c>
      <c r="AY37" s="35" t="str">
        <f t="shared" si="48"/>
        <v xml:space="preserve"> </v>
      </c>
      <c r="AZ37" s="35" t="str">
        <f t="shared" si="48"/>
        <v xml:space="preserve"> </v>
      </c>
      <c r="BA37" s="35" t="str">
        <f t="shared" si="48"/>
        <v xml:space="preserve"> </v>
      </c>
      <c r="BB37" s="35" t="str">
        <f t="shared" si="48"/>
        <v xml:space="preserve"> </v>
      </c>
      <c r="BC37" s="35" t="str">
        <f t="shared" si="48"/>
        <v xml:space="preserve"> </v>
      </c>
      <c r="BD37" s="35" t="str">
        <f t="shared" si="48"/>
        <v xml:space="preserve"> </v>
      </c>
      <c r="BE37" s="35" t="str">
        <f t="shared" si="48"/>
        <v xml:space="preserve"> </v>
      </c>
      <c r="BF37" s="35" t="str">
        <f t="shared" si="49"/>
        <v xml:space="preserve"> </v>
      </c>
      <c r="BG37" s="35" t="str">
        <f t="shared" si="49"/>
        <v xml:space="preserve"> </v>
      </c>
      <c r="BH37" s="35" t="str">
        <f t="shared" si="49"/>
        <v xml:space="preserve"> </v>
      </c>
      <c r="BI37" s="35" t="str">
        <f t="shared" si="49"/>
        <v xml:space="preserve"> </v>
      </c>
      <c r="BJ37" s="35" t="str">
        <f t="shared" si="49"/>
        <v xml:space="preserve"> </v>
      </c>
      <c r="BK37" s="35" t="str">
        <f t="shared" si="49"/>
        <v xml:space="preserve"> </v>
      </c>
      <c r="BL37" s="35" t="str">
        <f t="shared" si="49"/>
        <v xml:space="preserve"> </v>
      </c>
      <c r="BM37" s="35" t="str">
        <f t="shared" si="49"/>
        <v xml:space="preserve"> </v>
      </c>
      <c r="BN37" s="35" t="str">
        <f t="shared" si="49"/>
        <v xml:space="preserve"> </v>
      </c>
      <c r="BO37" s="35" t="str">
        <f t="shared" si="49"/>
        <v xml:space="preserve"> </v>
      </c>
      <c r="BP37" s="35" t="str">
        <f t="shared" si="50"/>
        <v xml:space="preserve"> </v>
      </c>
      <c r="BQ37" s="35" t="str">
        <f t="shared" si="50"/>
        <v xml:space="preserve"> </v>
      </c>
      <c r="BR37" s="35" t="str">
        <f t="shared" si="50"/>
        <v xml:space="preserve"> </v>
      </c>
      <c r="BS37" s="35" t="str">
        <f t="shared" si="50"/>
        <v xml:space="preserve"> </v>
      </c>
      <c r="BT37" s="35" t="str">
        <f t="shared" si="50"/>
        <v xml:space="preserve"> </v>
      </c>
      <c r="BU37" s="35" t="str">
        <f t="shared" si="50"/>
        <v xml:space="preserve"> </v>
      </c>
      <c r="BV37" s="35" t="str">
        <f t="shared" si="50"/>
        <v xml:space="preserve"> </v>
      </c>
      <c r="BW37" s="35" t="str">
        <f t="shared" si="50"/>
        <v xml:space="preserve"> </v>
      </c>
      <c r="BX37" s="35" t="str">
        <f t="shared" si="50"/>
        <v xml:space="preserve"> </v>
      </c>
      <c r="BY37" s="35" t="str">
        <f t="shared" si="50"/>
        <v xml:space="preserve"> </v>
      </c>
      <c r="BZ37" s="35" t="str">
        <f t="shared" si="51"/>
        <v xml:space="preserve"> </v>
      </c>
      <c r="CA37" s="35" t="str">
        <f t="shared" si="51"/>
        <v xml:space="preserve"> </v>
      </c>
      <c r="CB37" s="35" t="str">
        <f t="shared" si="51"/>
        <v xml:space="preserve"> </v>
      </c>
      <c r="CC37" s="35" t="str">
        <f t="shared" si="51"/>
        <v xml:space="preserve"> </v>
      </c>
      <c r="CD37" s="35" t="str">
        <f t="shared" si="51"/>
        <v xml:space="preserve"> </v>
      </c>
      <c r="CE37" s="35" t="str">
        <f t="shared" si="51"/>
        <v xml:space="preserve"> </v>
      </c>
      <c r="CF37" s="35" t="str">
        <f t="shared" si="51"/>
        <v xml:space="preserve"> </v>
      </c>
      <c r="CG37" s="35" t="str">
        <f t="shared" si="51"/>
        <v xml:space="preserve"> </v>
      </c>
      <c r="CH37" s="35" t="str">
        <f t="shared" si="51"/>
        <v xml:space="preserve"> </v>
      </c>
      <c r="CI37" s="35" t="str">
        <f t="shared" si="51"/>
        <v xml:space="preserve"> </v>
      </c>
      <c r="CJ37" s="35" t="str">
        <f t="shared" si="52"/>
        <v xml:space="preserve"> </v>
      </c>
      <c r="CK37" s="35" t="str">
        <f t="shared" si="52"/>
        <v xml:space="preserve"> </v>
      </c>
      <c r="CL37" s="35" t="str">
        <f t="shared" si="52"/>
        <v xml:space="preserve"> </v>
      </c>
      <c r="CM37" s="35" t="str">
        <f t="shared" si="52"/>
        <v xml:space="preserve"> </v>
      </c>
      <c r="CN37" s="35" t="str">
        <f t="shared" si="52"/>
        <v xml:space="preserve"> </v>
      </c>
      <c r="CO37" s="35" t="str">
        <f t="shared" si="52"/>
        <v xml:space="preserve"> </v>
      </c>
      <c r="CP37" s="35" t="str">
        <f t="shared" si="52"/>
        <v xml:space="preserve"> </v>
      </c>
      <c r="CQ37" s="35" t="str">
        <f t="shared" si="52"/>
        <v xml:space="preserve"> </v>
      </c>
      <c r="CR37" s="35" t="str">
        <f t="shared" si="52"/>
        <v xml:space="preserve"> </v>
      </c>
      <c r="CS37" s="35" t="str">
        <f t="shared" si="52"/>
        <v xml:space="preserve"> </v>
      </c>
      <c r="CT37" s="35" t="str">
        <f t="shared" si="53"/>
        <v xml:space="preserve"> </v>
      </c>
      <c r="CU37" s="35" t="str">
        <f t="shared" si="53"/>
        <v xml:space="preserve"> </v>
      </c>
      <c r="CV37" s="35" t="str">
        <f t="shared" si="53"/>
        <v xml:space="preserve"> </v>
      </c>
      <c r="CW37" s="35" t="str">
        <f t="shared" si="53"/>
        <v xml:space="preserve"> </v>
      </c>
      <c r="CX37" s="35" t="str">
        <f t="shared" si="53"/>
        <v xml:space="preserve"> </v>
      </c>
      <c r="CY37" s="35" t="str">
        <f t="shared" si="53"/>
        <v xml:space="preserve"> </v>
      </c>
      <c r="CZ37" s="35" t="str">
        <f t="shared" si="53"/>
        <v xml:space="preserve"> </v>
      </c>
    </row>
    <row r="38" spans="1:104" x14ac:dyDescent="0.2">
      <c r="A38" s="90"/>
      <c r="B38" s="1"/>
      <c r="C38" s="29"/>
      <c r="D38" s="29"/>
      <c r="E38" s="42" t="str">
        <f t="shared" si="55"/>
        <v/>
      </c>
      <c r="I38" s="43" t="str">
        <f t="shared" si="43"/>
        <v xml:space="preserve"> </v>
      </c>
      <c r="J38" s="6"/>
      <c r="K38" s="6"/>
      <c r="L38" s="6"/>
      <c r="M38" s="6"/>
      <c r="N38" s="6"/>
      <c r="R38" s="35" t="str">
        <f t="shared" si="45"/>
        <v xml:space="preserve"> </v>
      </c>
      <c r="S38" s="35" t="str">
        <f t="shared" si="45"/>
        <v xml:space="preserve"> </v>
      </c>
      <c r="T38" s="35" t="str">
        <f t="shared" si="45"/>
        <v xml:space="preserve"> </v>
      </c>
      <c r="U38" s="35" t="str">
        <f t="shared" si="45"/>
        <v xml:space="preserve"> </v>
      </c>
      <c r="V38" s="35" t="str">
        <f t="shared" si="45"/>
        <v xml:space="preserve"> </v>
      </c>
      <c r="W38" s="35" t="str">
        <f t="shared" si="45"/>
        <v xml:space="preserve"> </v>
      </c>
      <c r="X38" s="35" t="str">
        <f t="shared" si="45"/>
        <v xml:space="preserve"> </v>
      </c>
      <c r="Y38" s="35" t="str">
        <f t="shared" si="45"/>
        <v xml:space="preserve"> </v>
      </c>
      <c r="Z38" s="35" t="str">
        <f t="shared" si="45"/>
        <v xml:space="preserve"> </v>
      </c>
      <c r="AA38" s="35" t="str">
        <f t="shared" si="45"/>
        <v xml:space="preserve"> </v>
      </c>
      <c r="AB38" s="35" t="str">
        <f t="shared" si="46"/>
        <v xml:space="preserve"> </v>
      </c>
      <c r="AC38" s="35" t="str">
        <f t="shared" si="46"/>
        <v xml:space="preserve"> </v>
      </c>
      <c r="AD38" s="35" t="str">
        <f t="shared" si="46"/>
        <v xml:space="preserve"> </v>
      </c>
      <c r="AE38" s="35" t="str">
        <f t="shared" si="46"/>
        <v xml:space="preserve"> </v>
      </c>
      <c r="AF38" s="35" t="str">
        <f t="shared" si="46"/>
        <v xml:space="preserve"> </v>
      </c>
      <c r="AG38" s="35" t="str">
        <f t="shared" si="46"/>
        <v xml:space="preserve"> </v>
      </c>
      <c r="AH38" s="35" t="str">
        <f t="shared" si="46"/>
        <v xml:space="preserve"> </v>
      </c>
      <c r="AI38" s="35" t="str">
        <f t="shared" si="46"/>
        <v xml:space="preserve"> </v>
      </c>
      <c r="AJ38" s="35" t="str">
        <f t="shared" si="46"/>
        <v xml:space="preserve"> </v>
      </c>
      <c r="AK38" s="35" t="str">
        <f t="shared" si="46"/>
        <v xml:space="preserve"> </v>
      </c>
      <c r="AL38" s="35" t="str">
        <f t="shared" si="47"/>
        <v xml:space="preserve"> </v>
      </c>
      <c r="AM38" s="35" t="str">
        <f t="shared" si="47"/>
        <v xml:space="preserve"> </v>
      </c>
      <c r="AN38" s="35" t="str">
        <f t="shared" si="47"/>
        <v xml:space="preserve"> </v>
      </c>
      <c r="AO38" s="35" t="str">
        <f t="shared" si="47"/>
        <v xml:space="preserve"> </v>
      </c>
      <c r="AP38" s="35" t="str">
        <f t="shared" si="47"/>
        <v xml:space="preserve"> </v>
      </c>
      <c r="AQ38" s="35" t="str">
        <f t="shared" si="47"/>
        <v xml:space="preserve"> </v>
      </c>
      <c r="AR38" s="35" t="str">
        <f t="shared" si="47"/>
        <v xml:space="preserve"> </v>
      </c>
      <c r="AS38" s="35" t="str">
        <f t="shared" si="47"/>
        <v xml:space="preserve"> </v>
      </c>
      <c r="AT38" s="35" t="str">
        <f t="shared" si="47"/>
        <v xml:space="preserve"> </v>
      </c>
      <c r="AU38" s="35" t="str">
        <f t="shared" si="47"/>
        <v xml:space="preserve"> </v>
      </c>
      <c r="AV38" s="35" t="str">
        <f t="shared" si="48"/>
        <v xml:space="preserve"> </v>
      </c>
      <c r="AW38" s="35" t="str">
        <f t="shared" si="48"/>
        <v xml:space="preserve"> </v>
      </c>
      <c r="AX38" s="35" t="str">
        <f t="shared" si="48"/>
        <v xml:space="preserve"> </v>
      </c>
      <c r="AY38" s="35" t="str">
        <f t="shared" si="48"/>
        <v xml:space="preserve"> </v>
      </c>
      <c r="AZ38" s="35" t="str">
        <f t="shared" si="48"/>
        <v xml:space="preserve"> </v>
      </c>
      <c r="BA38" s="35" t="str">
        <f t="shared" si="48"/>
        <v xml:space="preserve"> </v>
      </c>
      <c r="BB38" s="35" t="str">
        <f t="shared" si="48"/>
        <v xml:space="preserve"> </v>
      </c>
      <c r="BC38" s="35" t="str">
        <f t="shared" si="48"/>
        <v xml:space="preserve"> </v>
      </c>
      <c r="BD38" s="35" t="str">
        <f t="shared" si="48"/>
        <v xml:space="preserve"> </v>
      </c>
      <c r="BE38" s="35" t="str">
        <f t="shared" si="48"/>
        <v xml:space="preserve"> </v>
      </c>
      <c r="BF38" s="35" t="str">
        <f t="shared" si="49"/>
        <v xml:space="preserve"> </v>
      </c>
      <c r="BG38" s="35" t="str">
        <f t="shared" si="49"/>
        <v xml:space="preserve"> </v>
      </c>
      <c r="BH38" s="35" t="str">
        <f t="shared" si="49"/>
        <v xml:space="preserve"> </v>
      </c>
      <c r="BI38" s="35" t="str">
        <f t="shared" si="49"/>
        <v xml:space="preserve"> </v>
      </c>
      <c r="BJ38" s="35" t="str">
        <f t="shared" si="49"/>
        <v xml:space="preserve"> </v>
      </c>
      <c r="BK38" s="35" t="str">
        <f t="shared" si="49"/>
        <v xml:space="preserve"> </v>
      </c>
      <c r="BL38" s="35" t="str">
        <f t="shared" si="49"/>
        <v xml:space="preserve"> </v>
      </c>
      <c r="BM38" s="35" t="str">
        <f t="shared" si="49"/>
        <v xml:space="preserve"> </v>
      </c>
      <c r="BN38" s="35" t="str">
        <f t="shared" si="49"/>
        <v xml:space="preserve"> </v>
      </c>
      <c r="BO38" s="35" t="str">
        <f t="shared" si="49"/>
        <v xml:space="preserve"> </v>
      </c>
      <c r="BP38" s="35" t="str">
        <f t="shared" si="50"/>
        <v xml:space="preserve"> </v>
      </c>
      <c r="BQ38" s="35" t="str">
        <f t="shared" si="50"/>
        <v xml:space="preserve"> </v>
      </c>
      <c r="BR38" s="35" t="str">
        <f t="shared" si="50"/>
        <v xml:space="preserve"> </v>
      </c>
      <c r="BS38" s="35" t="str">
        <f t="shared" si="50"/>
        <v xml:space="preserve"> </v>
      </c>
      <c r="BT38" s="35" t="str">
        <f t="shared" si="50"/>
        <v xml:space="preserve"> </v>
      </c>
      <c r="BU38" s="35" t="str">
        <f t="shared" si="50"/>
        <v xml:space="preserve"> </v>
      </c>
      <c r="BV38" s="35" t="str">
        <f t="shared" si="50"/>
        <v xml:space="preserve"> </v>
      </c>
      <c r="BW38" s="35" t="str">
        <f t="shared" si="50"/>
        <v xml:space="preserve"> </v>
      </c>
      <c r="BX38" s="35" t="str">
        <f t="shared" si="50"/>
        <v xml:space="preserve"> </v>
      </c>
      <c r="BY38" s="35" t="str">
        <f t="shared" si="50"/>
        <v xml:space="preserve"> </v>
      </c>
      <c r="BZ38" s="35" t="str">
        <f t="shared" si="51"/>
        <v xml:space="preserve"> </v>
      </c>
      <c r="CA38" s="35" t="str">
        <f t="shared" si="51"/>
        <v xml:space="preserve"> </v>
      </c>
      <c r="CB38" s="35" t="str">
        <f t="shared" si="51"/>
        <v xml:space="preserve"> </v>
      </c>
      <c r="CC38" s="35" t="str">
        <f t="shared" si="51"/>
        <v xml:space="preserve"> </v>
      </c>
      <c r="CD38" s="35" t="str">
        <f t="shared" si="51"/>
        <v xml:space="preserve"> </v>
      </c>
      <c r="CE38" s="35" t="str">
        <f t="shared" si="51"/>
        <v xml:space="preserve"> </v>
      </c>
      <c r="CF38" s="35" t="str">
        <f t="shared" si="51"/>
        <v xml:space="preserve"> </v>
      </c>
      <c r="CG38" s="35" t="str">
        <f t="shared" si="51"/>
        <v xml:space="preserve"> </v>
      </c>
      <c r="CH38" s="35" t="str">
        <f t="shared" si="51"/>
        <v xml:space="preserve"> </v>
      </c>
      <c r="CI38" s="35" t="str">
        <f t="shared" si="51"/>
        <v xml:space="preserve"> </v>
      </c>
      <c r="CJ38" s="35" t="str">
        <f t="shared" si="52"/>
        <v xml:space="preserve"> </v>
      </c>
      <c r="CK38" s="35" t="str">
        <f t="shared" si="52"/>
        <v xml:space="preserve"> </v>
      </c>
      <c r="CL38" s="35" t="str">
        <f t="shared" si="52"/>
        <v xml:space="preserve"> </v>
      </c>
      <c r="CM38" s="35" t="str">
        <f t="shared" si="52"/>
        <v xml:space="preserve"> </v>
      </c>
      <c r="CN38" s="35" t="str">
        <f t="shared" si="52"/>
        <v xml:space="preserve"> </v>
      </c>
      <c r="CO38" s="35" t="str">
        <f t="shared" si="52"/>
        <v xml:space="preserve"> </v>
      </c>
      <c r="CP38" s="35" t="str">
        <f t="shared" si="52"/>
        <v xml:space="preserve"> </v>
      </c>
      <c r="CQ38" s="35" t="str">
        <f t="shared" si="52"/>
        <v xml:space="preserve"> </v>
      </c>
      <c r="CR38" s="35" t="str">
        <f t="shared" si="52"/>
        <v xml:space="preserve"> </v>
      </c>
      <c r="CS38" s="35" t="str">
        <f t="shared" si="52"/>
        <v xml:space="preserve"> </v>
      </c>
      <c r="CT38" s="35" t="str">
        <f t="shared" si="53"/>
        <v xml:space="preserve"> </v>
      </c>
      <c r="CU38" s="35" t="str">
        <f t="shared" si="53"/>
        <v xml:space="preserve"> </v>
      </c>
      <c r="CV38" s="35" t="str">
        <f t="shared" si="53"/>
        <v xml:space="preserve"> </v>
      </c>
      <c r="CW38" s="35" t="str">
        <f t="shared" si="53"/>
        <v xml:space="preserve"> </v>
      </c>
      <c r="CX38" s="35" t="str">
        <f t="shared" si="53"/>
        <v xml:space="preserve"> </v>
      </c>
      <c r="CY38" s="35" t="str">
        <f t="shared" si="53"/>
        <v xml:space="preserve"> </v>
      </c>
      <c r="CZ38" s="35" t="str">
        <f t="shared" si="53"/>
        <v xml:space="preserve"> </v>
      </c>
    </row>
    <row r="39" spans="1:104" x14ac:dyDescent="0.2">
      <c r="A39" s="90"/>
      <c r="B39" s="1"/>
      <c r="C39" s="29"/>
      <c r="D39" s="29"/>
      <c r="E39" s="42" t="str">
        <f t="shared" si="55"/>
        <v/>
      </c>
      <c r="I39" s="43" t="str">
        <f t="shared" si="43"/>
        <v xml:space="preserve"> </v>
      </c>
      <c r="J39" s="6"/>
      <c r="K39" s="6"/>
      <c r="L39" s="6"/>
      <c r="M39" s="6"/>
      <c r="N39" s="6"/>
      <c r="R39" s="35" t="str">
        <f t="shared" si="45"/>
        <v xml:space="preserve"> </v>
      </c>
      <c r="S39" s="35" t="str">
        <f t="shared" si="45"/>
        <v xml:space="preserve"> </v>
      </c>
      <c r="T39" s="35" t="str">
        <f t="shared" si="45"/>
        <v xml:space="preserve"> </v>
      </c>
      <c r="U39" s="35" t="str">
        <f t="shared" si="45"/>
        <v xml:space="preserve"> </v>
      </c>
      <c r="V39" s="35" t="str">
        <f t="shared" si="45"/>
        <v xml:space="preserve"> </v>
      </c>
      <c r="W39" s="35" t="str">
        <f t="shared" si="45"/>
        <v xml:space="preserve"> </v>
      </c>
      <c r="X39" s="35" t="str">
        <f t="shared" si="45"/>
        <v xml:space="preserve"> </v>
      </c>
      <c r="Y39" s="35" t="str">
        <f t="shared" si="45"/>
        <v xml:space="preserve"> </v>
      </c>
      <c r="Z39" s="35" t="str">
        <f t="shared" si="45"/>
        <v xml:space="preserve"> </v>
      </c>
      <c r="AA39" s="35" t="str">
        <f t="shared" si="45"/>
        <v xml:space="preserve"> </v>
      </c>
      <c r="AB39" s="35" t="str">
        <f t="shared" si="46"/>
        <v xml:space="preserve"> </v>
      </c>
      <c r="AC39" s="35" t="str">
        <f t="shared" si="46"/>
        <v xml:space="preserve"> </v>
      </c>
      <c r="AD39" s="35" t="str">
        <f t="shared" si="46"/>
        <v xml:space="preserve"> </v>
      </c>
      <c r="AE39" s="35" t="str">
        <f t="shared" si="46"/>
        <v xml:space="preserve"> </v>
      </c>
      <c r="AF39" s="35" t="str">
        <f t="shared" si="46"/>
        <v xml:space="preserve"> </v>
      </c>
      <c r="AG39" s="35" t="str">
        <f t="shared" si="46"/>
        <v xml:space="preserve"> </v>
      </c>
      <c r="AH39" s="35" t="str">
        <f t="shared" si="46"/>
        <v xml:space="preserve"> </v>
      </c>
      <c r="AI39" s="35" t="str">
        <f t="shared" si="46"/>
        <v xml:space="preserve"> </v>
      </c>
      <c r="AJ39" s="35" t="str">
        <f t="shared" si="46"/>
        <v xml:space="preserve"> </v>
      </c>
      <c r="AK39" s="35" t="str">
        <f t="shared" si="46"/>
        <v xml:space="preserve"> </v>
      </c>
      <c r="AL39" s="35" t="str">
        <f t="shared" si="47"/>
        <v xml:space="preserve"> </v>
      </c>
      <c r="AM39" s="35" t="str">
        <f t="shared" si="47"/>
        <v xml:space="preserve"> </v>
      </c>
      <c r="AN39" s="35" t="str">
        <f t="shared" si="47"/>
        <v xml:space="preserve"> </v>
      </c>
      <c r="AO39" s="35" t="str">
        <f t="shared" si="47"/>
        <v xml:space="preserve"> </v>
      </c>
      <c r="AP39" s="35" t="str">
        <f t="shared" si="47"/>
        <v xml:space="preserve"> </v>
      </c>
      <c r="AQ39" s="35" t="str">
        <f t="shared" si="47"/>
        <v xml:space="preserve"> </v>
      </c>
      <c r="AR39" s="35" t="str">
        <f t="shared" si="47"/>
        <v xml:space="preserve"> </v>
      </c>
      <c r="AS39" s="35" t="str">
        <f t="shared" si="47"/>
        <v xml:space="preserve"> </v>
      </c>
      <c r="AT39" s="35" t="str">
        <f t="shared" si="47"/>
        <v xml:space="preserve"> </v>
      </c>
      <c r="AU39" s="35" t="str">
        <f t="shared" si="47"/>
        <v xml:space="preserve"> </v>
      </c>
      <c r="AV39" s="35" t="str">
        <f t="shared" si="48"/>
        <v xml:space="preserve"> </v>
      </c>
      <c r="AW39" s="35" t="str">
        <f t="shared" si="48"/>
        <v xml:space="preserve"> </v>
      </c>
      <c r="AX39" s="35" t="str">
        <f t="shared" si="48"/>
        <v xml:space="preserve"> </v>
      </c>
      <c r="AY39" s="35" t="str">
        <f t="shared" si="48"/>
        <v xml:space="preserve"> </v>
      </c>
      <c r="AZ39" s="35" t="str">
        <f t="shared" si="48"/>
        <v xml:space="preserve"> </v>
      </c>
      <c r="BA39" s="35" t="str">
        <f t="shared" si="48"/>
        <v xml:space="preserve"> </v>
      </c>
      <c r="BB39" s="35" t="str">
        <f t="shared" si="48"/>
        <v xml:space="preserve"> </v>
      </c>
      <c r="BC39" s="35" t="str">
        <f t="shared" si="48"/>
        <v xml:space="preserve"> </v>
      </c>
      <c r="BD39" s="35" t="str">
        <f t="shared" si="48"/>
        <v xml:space="preserve"> </v>
      </c>
      <c r="BE39" s="35" t="str">
        <f t="shared" si="48"/>
        <v xml:space="preserve"> </v>
      </c>
      <c r="BF39" s="35" t="str">
        <f t="shared" si="49"/>
        <v xml:space="preserve"> </v>
      </c>
      <c r="BG39" s="35" t="str">
        <f t="shared" si="49"/>
        <v xml:space="preserve"> </v>
      </c>
      <c r="BH39" s="35" t="str">
        <f t="shared" si="49"/>
        <v xml:space="preserve"> </v>
      </c>
      <c r="BI39" s="35" t="str">
        <f t="shared" si="49"/>
        <v xml:space="preserve"> </v>
      </c>
      <c r="BJ39" s="35" t="str">
        <f t="shared" si="49"/>
        <v xml:space="preserve"> </v>
      </c>
      <c r="BK39" s="35" t="str">
        <f t="shared" si="49"/>
        <v xml:space="preserve"> </v>
      </c>
      <c r="BL39" s="35" t="str">
        <f t="shared" si="49"/>
        <v xml:space="preserve"> </v>
      </c>
      <c r="BM39" s="35" t="str">
        <f t="shared" si="49"/>
        <v xml:space="preserve"> </v>
      </c>
      <c r="BN39" s="35" t="str">
        <f t="shared" si="49"/>
        <v xml:space="preserve"> </v>
      </c>
      <c r="BO39" s="35" t="str">
        <f t="shared" si="49"/>
        <v xml:space="preserve"> </v>
      </c>
      <c r="BP39" s="35" t="str">
        <f t="shared" si="50"/>
        <v xml:space="preserve"> </v>
      </c>
      <c r="BQ39" s="35" t="str">
        <f t="shared" si="50"/>
        <v xml:space="preserve"> </v>
      </c>
      <c r="BR39" s="35" t="str">
        <f t="shared" si="50"/>
        <v xml:space="preserve"> </v>
      </c>
      <c r="BS39" s="35" t="str">
        <f t="shared" si="50"/>
        <v xml:space="preserve"> </v>
      </c>
      <c r="BT39" s="35" t="str">
        <f t="shared" si="50"/>
        <v xml:space="preserve"> </v>
      </c>
      <c r="BU39" s="35" t="str">
        <f t="shared" si="50"/>
        <v xml:space="preserve"> </v>
      </c>
      <c r="BV39" s="35" t="str">
        <f t="shared" si="50"/>
        <v xml:space="preserve"> </v>
      </c>
      <c r="BW39" s="35" t="str">
        <f t="shared" si="50"/>
        <v xml:space="preserve"> </v>
      </c>
      <c r="BX39" s="35" t="str">
        <f t="shared" si="50"/>
        <v xml:space="preserve"> </v>
      </c>
      <c r="BY39" s="35" t="str">
        <f t="shared" si="50"/>
        <v xml:space="preserve"> </v>
      </c>
      <c r="BZ39" s="35" t="str">
        <f t="shared" si="51"/>
        <v xml:space="preserve"> </v>
      </c>
      <c r="CA39" s="35" t="str">
        <f t="shared" si="51"/>
        <v xml:space="preserve"> </v>
      </c>
      <c r="CB39" s="35" t="str">
        <f t="shared" si="51"/>
        <v xml:space="preserve"> </v>
      </c>
      <c r="CC39" s="35" t="str">
        <f t="shared" si="51"/>
        <v xml:space="preserve"> </v>
      </c>
      <c r="CD39" s="35" t="str">
        <f t="shared" si="51"/>
        <v xml:space="preserve"> </v>
      </c>
      <c r="CE39" s="35" t="str">
        <f t="shared" si="51"/>
        <v xml:space="preserve"> </v>
      </c>
      <c r="CF39" s="35" t="str">
        <f t="shared" si="51"/>
        <v xml:space="preserve"> </v>
      </c>
      <c r="CG39" s="35" t="str">
        <f t="shared" si="51"/>
        <v xml:space="preserve"> </v>
      </c>
      <c r="CH39" s="35" t="str">
        <f t="shared" si="51"/>
        <v xml:space="preserve"> </v>
      </c>
      <c r="CI39" s="35" t="str">
        <f t="shared" si="51"/>
        <v xml:space="preserve"> </v>
      </c>
      <c r="CJ39" s="35" t="str">
        <f t="shared" si="52"/>
        <v xml:space="preserve"> </v>
      </c>
      <c r="CK39" s="35" t="str">
        <f t="shared" si="52"/>
        <v xml:space="preserve"> </v>
      </c>
      <c r="CL39" s="35" t="str">
        <f t="shared" si="52"/>
        <v xml:space="preserve"> </v>
      </c>
      <c r="CM39" s="35" t="str">
        <f t="shared" si="52"/>
        <v xml:space="preserve"> </v>
      </c>
      <c r="CN39" s="35" t="str">
        <f t="shared" si="52"/>
        <v xml:space="preserve"> </v>
      </c>
      <c r="CO39" s="35" t="str">
        <f t="shared" si="52"/>
        <v xml:space="preserve"> </v>
      </c>
      <c r="CP39" s="35" t="str">
        <f t="shared" si="52"/>
        <v xml:space="preserve"> </v>
      </c>
      <c r="CQ39" s="35" t="str">
        <f t="shared" si="52"/>
        <v xml:space="preserve"> </v>
      </c>
      <c r="CR39" s="35" t="str">
        <f t="shared" si="52"/>
        <v xml:space="preserve"> </v>
      </c>
      <c r="CS39" s="35" t="str">
        <f t="shared" si="52"/>
        <v xml:space="preserve"> </v>
      </c>
      <c r="CT39" s="35" t="str">
        <f t="shared" si="53"/>
        <v xml:space="preserve"> </v>
      </c>
      <c r="CU39" s="35" t="str">
        <f t="shared" si="53"/>
        <v xml:space="preserve"> </v>
      </c>
      <c r="CV39" s="35" t="str">
        <f t="shared" si="53"/>
        <v xml:space="preserve"> </v>
      </c>
      <c r="CW39" s="35" t="str">
        <f t="shared" si="53"/>
        <v xml:space="preserve"> </v>
      </c>
      <c r="CX39" s="35" t="str">
        <f t="shared" si="53"/>
        <v xml:space="preserve"> </v>
      </c>
      <c r="CY39" s="35" t="str">
        <f t="shared" si="53"/>
        <v xml:space="preserve"> </v>
      </c>
      <c r="CZ39" s="35" t="str">
        <f t="shared" si="53"/>
        <v xml:space="preserve"> </v>
      </c>
    </row>
    <row r="40" spans="1:104" x14ac:dyDescent="0.2">
      <c r="A40" s="90"/>
      <c r="B40" s="1"/>
      <c r="D40" s="29"/>
      <c r="E40" s="42" t="str">
        <f t="shared" si="55"/>
        <v/>
      </c>
      <c r="I40" s="43" t="str">
        <f t="shared" si="43"/>
        <v xml:space="preserve"> </v>
      </c>
      <c r="J40" s="6"/>
      <c r="K40" s="6"/>
      <c r="L40" s="6"/>
      <c r="M40" s="6"/>
      <c r="N40" s="6"/>
      <c r="R40" s="35" t="str">
        <f>IF($D40=""," ", SUMIFS(R$7:R$22,$C$7:$C$22,$D40,$D$7:$D$22,#REF!))</f>
        <v xml:space="preserve"> </v>
      </c>
      <c r="S40" s="35" t="str">
        <f>IF($D40=""," ", SUMIFS(S$7:S$22,$C$7:$C$22,$D40,$D$7:$D$22,#REF!))</f>
        <v xml:space="preserve"> </v>
      </c>
      <c r="T40" s="35" t="str">
        <f>IF($D40=""," ", SUMIFS(T$7:T$22,$C$7:$C$22,$D40,$D$7:$D$22,#REF!))</f>
        <v xml:space="preserve"> </v>
      </c>
      <c r="U40" s="35" t="str">
        <f>IF($D40=""," ", SUMIFS(U$7:U$22,$C$7:$C$22,$D40,$D$7:$D$22,#REF!))</f>
        <v xml:space="preserve"> </v>
      </c>
      <c r="V40" s="35" t="str">
        <f>IF($D40=""," ", SUMIFS(V$7:V$22,$C$7:$C$22,$D40,$D$7:$D$22,#REF!))</f>
        <v xml:space="preserve"> </v>
      </c>
      <c r="W40" s="35" t="str">
        <f>IF($D40=""," ", SUMIFS(W$7:W$22,$C$7:$C$22,$D40,$D$7:$D$22,#REF!))</f>
        <v xml:space="preserve"> </v>
      </c>
      <c r="X40" s="35" t="str">
        <f>IF($D40=""," ", SUMIFS(X$7:X$22,$C$7:$C$22,$D40,$D$7:$D$22,#REF!))</f>
        <v xml:space="preserve"> </v>
      </c>
      <c r="Y40" s="35" t="str">
        <f>IF($D40=""," ", SUMIFS(Y$7:Y$22,$C$7:$C$22,$D40,$D$7:$D$22,#REF!))</f>
        <v xml:space="preserve"> </v>
      </c>
      <c r="Z40" s="35" t="str">
        <f>IF($D40=""," ", SUMIFS(Z$7:Z$22,$C$7:$C$22,$D40,$D$7:$D$22,#REF!))</f>
        <v xml:space="preserve"> </v>
      </c>
      <c r="AA40" s="35" t="str">
        <f>IF($D40=""," ", SUMIFS(AA$7:AA$22,$C$7:$C$22,$D40,$D$7:$D$22,#REF!))</f>
        <v xml:space="preserve"> </v>
      </c>
      <c r="AB40" s="35" t="str">
        <f>IF($D40=""," ", SUMIFS(AB$7:AB$22,$C$7:$C$22,$D40,$D$7:$D$22,#REF!))</f>
        <v xml:space="preserve"> </v>
      </c>
      <c r="AC40" s="35" t="str">
        <f>IF($D40=""," ", SUMIFS(AC$7:AC$22,$C$7:$C$22,$D40,$D$7:$D$22,#REF!))</f>
        <v xml:space="preserve"> </v>
      </c>
      <c r="AD40" s="35" t="str">
        <f>IF($D40=""," ", SUMIFS(AD$7:AD$22,$C$7:$C$22,$D40,$D$7:$D$22,#REF!))</f>
        <v xml:space="preserve"> </v>
      </c>
      <c r="AE40" s="35" t="str">
        <f>IF($D40=""," ", SUMIFS(AE$7:AE$22,$C$7:$C$22,$D40,$D$7:$D$22,#REF!))</f>
        <v xml:space="preserve"> </v>
      </c>
      <c r="AF40" s="35" t="str">
        <f>IF($D40=""," ", SUMIFS(AF$7:AF$22,$C$7:$C$22,$D40,$D$7:$D$22,#REF!))</f>
        <v xml:space="preserve"> </v>
      </c>
      <c r="AG40" s="35" t="str">
        <f>IF($D40=""," ", SUMIFS(AG$7:AG$22,$C$7:$C$22,$D40,$D$7:$D$22,#REF!))</f>
        <v xml:space="preserve"> </v>
      </c>
      <c r="AH40" s="35" t="str">
        <f>IF($D40=""," ", SUMIFS(AH$7:AH$22,$C$7:$C$22,$D40,$D$7:$D$22,#REF!))</f>
        <v xml:space="preserve"> </v>
      </c>
      <c r="AI40" s="35" t="str">
        <f>IF($D40=""," ", SUMIFS(AI$7:AI$22,$C$7:$C$22,$D40,$D$7:$D$22,#REF!))</f>
        <v xml:space="preserve"> </v>
      </c>
      <c r="AJ40" s="35" t="str">
        <f>IF($D40=""," ", SUMIFS(AJ$7:AJ$22,$C$7:$C$22,$D40,$D$7:$D$22,#REF!))</f>
        <v xml:space="preserve"> </v>
      </c>
      <c r="AK40" s="35" t="str">
        <f>IF($D40=""," ", SUMIFS(AK$7:AK$22,$C$7:$C$22,$D40,$D$7:$D$22,#REF!))</f>
        <v xml:space="preserve"> </v>
      </c>
      <c r="AL40" s="35" t="str">
        <f>IF($D40=""," ", SUMIFS(AL$7:AL$22,$C$7:$C$22,$D40,$D$7:$D$22,#REF!))</f>
        <v xml:space="preserve"> </v>
      </c>
      <c r="AM40" s="35" t="str">
        <f>IF($D40=""," ", SUMIFS(AM$7:AM$22,$C$7:$C$22,$D40,$D$7:$D$22,#REF!))</f>
        <v xml:space="preserve"> </v>
      </c>
      <c r="AN40" s="35" t="str">
        <f>IF($D40=""," ", SUMIFS(AN$7:AN$22,$C$7:$C$22,$D40,$D$7:$D$22,#REF!))</f>
        <v xml:space="preserve"> </v>
      </c>
      <c r="AO40" s="35" t="str">
        <f>IF($D40=""," ", SUMIFS(AO$7:AO$22,$C$7:$C$22,$D40,$D$7:$D$22,#REF!))</f>
        <v xml:space="preserve"> </v>
      </c>
      <c r="AP40" s="35" t="str">
        <f>IF($D40=""," ", SUMIFS(AP$7:AP$22,$C$7:$C$22,$D40,$D$7:$D$22,#REF!))</f>
        <v xml:space="preserve"> </v>
      </c>
      <c r="AQ40" s="35" t="str">
        <f>IF($D40=""," ", SUMIFS(AQ$7:AQ$22,$C$7:$C$22,$D40,$D$7:$D$22,#REF!))</f>
        <v xml:space="preserve"> </v>
      </c>
      <c r="AR40" s="35" t="str">
        <f>IF($D40=""," ", SUMIFS(AR$7:AR$22,$C$7:$C$22,$D40,$D$7:$D$22,#REF!))</f>
        <v xml:space="preserve"> </v>
      </c>
      <c r="AS40" s="35" t="str">
        <f>IF($D40=""," ", SUMIFS(AS$7:AS$22,$C$7:$C$22,$D40,$D$7:$D$22,#REF!))</f>
        <v xml:space="preserve"> </v>
      </c>
      <c r="AT40" s="35" t="str">
        <f>IF($D40=""," ", SUMIFS(AT$7:AT$22,$C$7:$C$22,$D40,$D$7:$D$22,#REF!))</f>
        <v xml:space="preserve"> </v>
      </c>
      <c r="AU40" s="35" t="str">
        <f>IF($D40=""," ", SUMIFS(AU$7:AU$22,$C$7:$C$22,$D40,$D$7:$D$22,#REF!))</f>
        <v xml:space="preserve"> </v>
      </c>
      <c r="AV40" s="35" t="str">
        <f>IF($D40=""," ", SUMIFS(AV$7:AV$22,$C$7:$C$22,$D40,$D$7:$D$22,#REF!))</f>
        <v xml:space="preserve"> </v>
      </c>
      <c r="AW40" s="35" t="str">
        <f>IF($D40=""," ", SUMIFS(AW$7:AW$22,$C$7:$C$22,$D40,$D$7:$D$22,#REF!))</f>
        <v xml:space="preserve"> </v>
      </c>
      <c r="AX40" s="35" t="str">
        <f>IF($D40=""," ", SUMIFS(AX$7:AX$22,$C$7:$C$22,$D40,$D$7:$D$22,#REF!))</f>
        <v xml:space="preserve"> </v>
      </c>
      <c r="AY40" s="35" t="str">
        <f>IF($D40=""," ", SUMIFS(AY$7:AY$22,$C$7:$C$22,$D40,$D$7:$D$22,#REF!))</f>
        <v xml:space="preserve"> </v>
      </c>
      <c r="AZ40" s="35" t="str">
        <f>IF($D40=""," ", SUMIFS(AZ$7:AZ$22,$C$7:$C$22,$D40,$D$7:$D$22,#REF!))</f>
        <v xml:space="preserve"> </v>
      </c>
      <c r="BA40" s="35" t="str">
        <f>IF($D40=""," ", SUMIFS(BA$7:BA$22,$C$7:$C$22,$D40,$D$7:$D$22,#REF!))</f>
        <v xml:space="preserve"> </v>
      </c>
      <c r="BB40" s="35" t="str">
        <f>IF($D40=""," ", SUMIFS(BB$7:BB$22,$C$7:$C$22,$D40,$D$7:$D$22,#REF!))</f>
        <v xml:space="preserve"> </v>
      </c>
      <c r="BC40" s="35" t="str">
        <f>IF($D40=""," ", SUMIFS(BC$7:BC$22,$C$7:$C$22,$D40,$D$7:$D$22,#REF!))</f>
        <v xml:space="preserve"> </v>
      </c>
      <c r="BD40" s="35" t="str">
        <f>IF($D40=""," ", SUMIFS(BD$7:BD$22,$C$7:$C$22,$D40,$D$7:$D$22,#REF!))</f>
        <v xml:space="preserve"> </v>
      </c>
      <c r="BE40" s="35" t="str">
        <f>IF($D40=""," ", SUMIFS(BE$7:BE$22,$C$7:$C$22,$D40,$D$7:$D$22,#REF!))</f>
        <v xml:space="preserve"> </v>
      </c>
      <c r="BF40" s="35" t="str">
        <f>IF($D40=""," ", SUMIFS(BF$7:BF$22,$C$7:$C$22,$D40,$D$7:$D$22,#REF!))</f>
        <v xml:space="preserve"> </v>
      </c>
      <c r="BG40" s="35" t="str">
        <f>IF($D40=""," ", SUMIFS(BG$7:BG$22,$C$7:$C$22,$D40,$D$7:$D$22,#REF!))</f>
        <v xml:space="preserve"> </v>
      </c>
      <c r="BH40" s="35" t="str">
        <f>IF($D40=""," ", SUMIFS(BH$7:BH$22,$C$7:$C$22,$D40,$D$7:$D$22,#REF!))</f>
        <v xml:space="preserve"> </v>
      </c>
      <c r="BI40" s="35" t="str">
        <f>IF($D40=""," ", SUMIFS(BI$7:BI$22,$C$7:$C$22,$D40,$D$7:$D$22,#REF!))</f>
        <v xml:space="preserve"> </v>
      </c>
      <c r="BJ40" s="35" t="str">
        <f>IF($D40=""," ", SUMIFS(BJ$7:BJ$22,$C$7:$C$22,$D40,$D$7:$D$22,#REF!))</f>
        <v xml:space="preserve"> </v>
      </c>
      <c r="BK40" s="35" t="str">
        <f>IF($D40=""," ", SUMIFS(BK$7:BK$22,$C$7:$C$22,$D40,$D$7:$D$22,#REF!))</f>
        <v xml:space="preserve"> </v>
      </c>
      <c r="BL40" s="35" t="str">
        <f>IF($D40=""," ", SUMIFS(BL$7:BL$22,$C$7:$C$22,$D40,$D$7:$D$22,#REF!))</f>
        <v xml:space="preserve"> </v>
      </c>
      <c r="BM40" s="35" t="str">
        <f>IF($D40=""," ", SUMIFS(BM$7:BM$22,$C$7:$C$22,$D40,$D$7:$D$22,#REF!))</f>
        <v xml:space="preserve"> </v>
      </c>
      <c r="BN40" s="35" t="str">
        <f>IF($D40=""," ", SUMIFS(BN$7:BN$22,$C$7:$C$22,$D40,$D$7:$D$22,#REF!))</f>
        <v xml:space="preserve"> </v>
      </c>
      <c r="BO40" s="35" t="str">
        <f>IF($D40=""," ", SUMIFS(BO$7:BO$22,$C$7:$C$22,$D40,$D$7:$D$22,#REF!))</f>
        <v xml:space="preserve"> </v>
      </c>
      <c r="BP40" s="35" t="str">
        <f>IF($D40=""," ", SUMIFS(BP$7:BP$22,$C$7:$C$22,$D40,$D$7:$D$22,#REF!))</f>
        <v xml:space="preserve"> </v>
      </c>
      <c r="BQ40" s="35" t="str">
        <f>IF($D40=""," ", SUMIFS(BQ$7:BQ$22,$C$7:$C$22,$D40,$D$7:$D$22,#REF!))</f>
        <v xml:space="preserve"> </v>
      </c>
      <c r="BR40" s="35" t="str">
        <f>IF($D40=""," ", SUMIFS(BR$7:BR$22,$C$7:$C$22,$D40,$D$7:$D$22,#REF!))</f>
        <v xml:space="preserve"> </v>
      </c>
      <c r="BS40" s="35" t="str">
        <f>IF($D40=""," ", SUMIFS(BS$7:BS$22,$C$7:$C$22,$D40,$D$7:$D$22,#REF!))</f>
        <v xml:space="preserve"> </v>
      </c>
      <c r="BT40" s="35" t="str">
        <f>IF($D40=""," ", SUMIFS(BT$7:BT$22,$C$7:$C$22,$D40,$D$7:$D$22,#REF!))</f>
        <v xml:space="preserve"> </v>
      </c>
      <c r="BU40" s="35" t="str">
        <f>IF($D40=""," ", SUMIFS(BU$7:BU$22,$C$7:$C$22,$D40,$D$7:$D$22,#REF!))</f>
        <v xml:space="preserve"> </v>
      </c>
      <c r="BV40" s="35" t="str">
        <f>IF($D40=""," ", SUMIFS(BV$7:BV$22,$C$7:$C$22,$D40,$D$7:$D$22,#REF!))</f>
        <v xml:space="preserve"> </v>
      </c>
      <c r="BW40" s="35" t="str">
        <f>IF($D40=""," ", SUMIFS(BW$7:BW$22,$C$7:$C$22,$D40,$D$7:$D$22,#REF!))</f>
        <v xml:space="preserve"> </v>
      </c>
      <c r="BX40" s="35" t="str">
        <f>IF($D40=""," ", SUMIFS(BX$7:BX$22,$C$7:$C$22,$D40,$D$7:$D$22,#REF!))</f>
        <v xml:space="preserve"> </v>
      </c>
      <c r="BY40" s="35" t="str">
        <f>IF($D40=""," ", SUMIFS(BY$7:BY$22,$C$7:$C$22,$D40,$D$7:$D$22,#REF!))</f>
        <v xml:space="preserve"> </v>
      </c>
      <c r="BZ40" s="35" t="str">
        <f>IF($D40=""," ", SUMIFS(BZ$7:BZ$22,$C$7:$C$22,$D40,$D$7:$D$22,#REF!))</f>
        <v xml:space="preserve"> </v>
      </c>
      <c r="CA40" s="35" t="str">
        <f>IF($D40=""," ", SUMIFS(CA$7:CA$22,$C$7:$C$22,$D40,$D$7:$D$22,#REF!))</f>
        <v xml:space="preserve"> </v>
      </c>
      <c r="CB40" s="35" t="str">
        <f>IF($D40=""," ", SUMIFS(CB$7:CB$22,$C$7:$C$22,$D40,$D$7:$D$22,#REF!))</f>
        <v xml:space="preserve"> </v>
      </c>
      <c r="CC40" s="35" t="str">
        <f>IF($D40=""," ", SUMIFS(CC$7:CC$22,$C$7:$C$22,$D40,$D$7:$D$22,#REF!))</f>
        <v xml:space="preserve"> </v>
      </c>
      <c r="CD40" s="35" t="str">
        <f>IF($D40=""," ", SUMIFS(CD$7:CD$22,$C$7:$C$22,$D40,$D$7:$D$22,#REF!))</f>
        <v xml:space="preserve"> </v>
      </c>
      <c r="CE40" s="35" t="str">
        <f>IF($D40=""," ", SUMIFS(CE$7:CE$22,$C$7:$C$22,$D40,$D$7:$D$22,#REF!))</f>
        <v xml:space="preserve"> </v>
      </c>
      <c r="CF40" s="35" t="str">
        <f>IF($D40=""," ", SUMIFS(CF$7:CF$22,$C$7:$C$22,$D40,$D$7:$D$22,#REF!))</f>
        <v xml:space="preserve"> </v>
      </c>
      <c r="CG40" s="35" t="str">
        <f>IF($D40=""," ", SUMIFS(CG$7:CG$22,$C$7:$C$22,$D40,$D$7:$D$22,#REF!))</f>
        <v xml:space="preserve"> </v>
      </c>
      <c r="CH40" s="35" t="str">
        <f>IF($D40=""," ", SUMIFS(CH$7:CH$22,$C$7:$C$22,$D40,$D$7:$D$22,#REF!))</f>
        <v xml:space="preserve"> </v>
      </c>
      <c r="CI40" s="35" t="str">
        <f>IF($D40=""," ", SUMIFS(CI$7:CI$22,$C$7:$C$22,$D40,$D$7:$D$22,#REF!))</f>
        <v xml:space="preserve"> </v>
      </c>
      <c r="CJ40" s="35" t="str">
        <f>IF($D40=""," ", SUMIFS(CJ$7:CJ$22,$C$7:$C$22,$D40,$D$7:$D$22,#REF!))</f>
        <v xml:space="preserve"> </v>
      </c>
      <c r="CK40" s="35" t="str">
        <f>IF($D40=""," ", SUMIFS(CK$7:CK$22,$C$7:$C$22,$D40,$D$7:$D$22,#REF!))</f>
        <v xml:space="preserve"> </v>
      </c>
      <c r="CL40" s="35" t="str">
        <f>IF($D40=""," ", SUMIFS(CL$7:CL$22,$C$7:$C$22,$D40,$D$7:$D$22,#REF!))</f>
        <v xml:space="preserve"> </v>
      </c>
      <c r="CM40" s="35" t="str">
        <f>IF($D40=""," ", SUMIFS(CM$7:CM$22,$C$7:$C$22,$D40,$D$7:$D$22,#REF!))</f>
        <v xml:space="preserve"> </v>
      </c>
      <c r="CN40" s="35" t="str">
        <f>IF($D40=""," ", SUMIFS(CN$7:CN$22,$C$7:$C$22,$D40,$D$7:$D$22,#REF!))</f>
        <v xml:space="preserve"> </v>
      </c>
      <c r="CO40" s="35" t="str">
        <f>IF($D40=""," ", SUMIFS(CO$7:CO$22,$C$7:$C$22,$D40,$D$7:$D$22,#REF!))</f>
        <v xml:space="preserve"> </v>
      </c>
      <c r="CP40" s="35" t="str">
        <f>IF($D40=""," ", SUMIFS(CP$7:CP$22,$C$7:$C$22,$D40,$D$7:$D$22,#REF!))</f>
        <v xml:space="preserve"> </v>
      </c>
      <c r="CQ40" s="35" t="str">
        <f>IF($D40=""," ", SUMIFS(CQ$7:CQ$22,$C$7:$C$22,$D40,$D$7:$D$22,#REF!))</f>
        <v xml:space="preserve"> </v>
      </c>
      <c r="CR40" s="35" t="str">
        <f>IF($D40=""," ", SUMIFS(CR$7:CR$22,$C$7:$C$22,$D40,$D$7:$D$22,#REF!))</f>
        <v xml:space="preserve"> </v>
      </c>
      <c r="CS40" s="35" t="str">
        <f>IF($D40=""," ", SUMIFS(CS$7:CS$22,$C$7:$C$22,$D40,$D$7:$D$22,#REF!))</f>
        <v xml:space="preserve"> </v>
      </c>
      <c r="CT40" s="35" t="str">
        <f>IF($D40=""," ", SUMIFS(CT$7:CT$22,$C$7:$C$22,$D40,$D$7:$D$22,#REF!))</f>
        <v xml:space="preserve"> </v>
      </c>
      <c r="CU40" s="35" t="str">
        <f>IF($D40=""," ", SUMIFS(CU$7:CU$22,$C$7:$C$22,$D40,$D$7:$D$22,#REF!))</f>
        <v xml:space="preserve"> </v>
      </c>
      <c r="CV40" s="35" t="str">
        <f>IF($D40=""," ", SUMIFS(CV$7:CV$22,$C$7:$C$22,$D40,$D$7:$D$22,#REF!))</f>
        <v xml:space="preserve"> </v>
      </c>
      <c r="CW40" s="35" t="str">
        <f>IF($D40=""," ", SUMIFS(CW$7:CW$22,$C$7:$C$22,$D40,$D$7:$D$22,#REF!))</f>
        <v xml:space="preserve"> </v>
      </c>
      <c r="CX40" s="35" t="str">
        <f>IF($D40=""," ", SUMIFS(CX$7:CX$22,$C$7:$C$22,$D40,$D$7:$D$22,#REF!))</f>
        <v xml:space="preserve"> </v>
      </c>
      <c r="CY40" s="35" t="str">
        <f>IF($D40=""," ", SUMIFS(CY$7:CY$22,$C$7:$C$22,$D40,$D$7:$D$22,#REF!))</f>
        <v xml:space="preserve"> </v>
      </c>
      <c r="CZ40" s="35" t="str">
        <f>IF($D40=""," ", SUMIFS(CZ$7:CZ$22,$C$7:$C$22,$D40,$D$7:$D$22,#REF!))</f>
        <v xml:space="preserve"> </v>
      </c>
    </row>
    <row r="41" spans="1:104" x14ac:dyDescent="0.2">
      <c r="J41" s="6"/>
      <c r="K41" s="6"/>
      <c r="L41" s="6"/>
      <c r="M41" s="6"/>
      <c r="N41" s="6"/>
    </row>
    <row r="42" spans="1:104" x14ac:dyDescent="0.2">
      <c r="G42" s="93"/>
      <c r="H42" s="93"/>
      <c r="I42" s="93"/>
      <c r="J42" s="100"/>
      <c r="K42" s="100"/>
      <c r="L42" s="100"/>
      <c r="M42" s="100"/>
      <c r="N42" s="100"/>
      <c r="O42" s="93"/>
      <c r="P42" s="93"/>
    </row>
    <row r="43" spans="1:104" x14ac:dyDescent="0.2">
      <c r="G43" s="93"/>
      <c r="H43" s="93"/>
      <c r="I43" s="93"/>
      <c r="J43" s="95"/>
      <c r="K43" s="95"/>
      <c r="L43" s="95"/>
      <c r="M43" s="95"/>
      <c r="N43" s="95"/>
      <c r="O43" s="93"/>
      <c r="P43" s="93"/>
    </row>
    <row r="44" spans="1:104" x14ac:dyDescent="0.2">
      <c r="G44" s="96"/>
      <c r="H44" s="93"/>
      <c r="I44" s="93"/>
      <c r="J44" s="97"/>
      <c r="K44" s="97"/>
      <c r="L44" s="97"/>
      <c r="M44" s="97"/>
      <c r="N44" s="97"/>
      <c r="O44" s="93"/>
      <c r="P44" s="93"/>
    </row>
    <row r="45" spans="1:104" x14ac:dyDescent="0.2">
      <c r="G45" s="93"/>
      <c r="H45" s="93"/>
      <c r="I45" s="93"/>
      <c r="J45" s="97"/>
      <c r="K45" s="98"/>
      <c r="L45" s="98"/>
      <c r="M45" s="98"/>
      <c r="N45" s="97"/>
      <c r="O45" s="93"/>
      <c r="P45" s="93"/>
    </row>
    <row r="46" spans="1:104" x14ac:dyDescent="0.2">
      <c r="G46" s="93"/>
      <c r="H46" s="93"/>
      <c r="I46" s="93"/>
      <c r="J46" s="97"/>
      <c r="K46" s="97"/>
      <c r="L46" s="97"/>
      <c r="M46" s="97"/>
      <c r="N46" s="97"/>
      <c r="O46" s="93"/>
      <c r="P46" s="93"/>
    </row>
    <row r="47" spans="1:104" x14ac:dyDescent="0.2">
      <c r="G47" s="93"/>
      <c r="H47" s="93"/>
      <c r="I47" s="93"/>
      <c r="J47" s="97"/>
      <c r="K47" s="97"/>
      <c r="L47" s="97"/>
      <c r="M47" s="97"/>
      <c r="N47" s="97"/>
      <c r="O47" s="93"/>
      <c r="P47" s="93"/>
    </row>
    <row r="48" spans="1:104" x14ac:dyDescent="0.2">
      <c r="G48" s="93"/>
      <c r="H48" s="93"/>
      <c r="I48" s="93"/>
      <c r="J48" s="97"/>
      <c r="K48" s="97"/>
      <c r="L48" s="97"/>
      <c r="M48" s="97"/>
      <c r="N48" s="97"/>
      <c r="O48" s="93"/>
      <c r="P48" s="93"/>
    </row>
    <row r="49" spans="7:16" x14ac:dyDescent="0.2">
      <c r="G49" s="93"/>
      <c r="H49" s="93"/>
      <c r="I49" s="94"/>
      <c r="J49" s="93"/>
      <c r="K49" s="93"/>
      <c r="L49" s="93"/>
      <c r="M49" s="93"/>
      <c r="N49" s="93"/>
      <c r="O49" s="93"/>
      <c r="P49" s="93"/>
    </row>
    <row r="50" spans="7:16" x14ac:dyDescent="0.2">
      <c r="G50" s="93"/>
      <c r="H50" s="93"/>
      <c r="I50" s="94"/>
      <c r="J50" s="97"/>
      <c r="K50" s="97"/>
      <c r="L50" s="97"/>
      <c r="M50" s="97"/>
      <c r="N50" s="97"/>
      <c r="O50" s="93"/>
      <c r="P50" s="93"/>
    </row>
    <row r="51" spans="7:16" x14ac:dyDescent="0.2">
      <c r="G51" s="93"/>
      <c r="H51" s="93"/>
      <c r="I51" s="93"/>
      <c r="J51" s="97"/>
      <c r="K51" s="97"/>
      <c r="L51" s="97"/>
      <c r="M51" s="97"/>
      <c r="N51" s="97"/>
      <c r="O51" s="93"/>
      <c r="P51" s="93"/>
    </row>
    <row r="52" spans="7:16" x14ac:dyDescent="0.2">
      <c r="G52" s="93"/>
      <c r="H52" s="93"/>
      <c r="I52" s="93"/>
      <c r="J52" s="95"/>
      <c r="K52" s="95"/>
      <c r="L52" s="95"/>
      <c r="M52" s="95"/>
      <c r="N52" s="95"/>
      <c r="O52" s="93"/>
      <c r="P52" s="93"/>
    </row>
    <row r="53" spans="7:16" x14ac:dyDescent="0.2">
      <c r="G53" s="93"/>
      <c r="H53" s="93"/>
      <c r="I53" s="93"/>
      <c r="J53" s="97"/>
      <c r="K53" s="97"/>
      <c r="L53" s="97"/>
      <c r="M53" s="97"/>
      <c r="N53" s="97"/>
      <c r="O53" s="93"/>
      <c r="P53" s="93"/>
    </row>
    <row r="54" spans="7:16" x14ac:dyDescent="0.2">
      <c r="G54" s="93"/>
      <c r="H54" s="93"/>
      <c r="I54" s="93"/>
      <c r="J54" s="97"/>
      <c r="K54" s="97"/>
      <c r="L54" s="97"/>
      <c r="M54" s="97"/>
      <c r="N54" s="97"/>
      <c r="O54" s="93"/>
      <c r="P54" s="93"/>
    </row>
    <row r="55" spans="7:16" x14ac:dyDescent="0.2">
      <c r="J55" s="43"/>
      <c r="K55" s="43"/>
      <c r="L55" s="43"/>
      <c r="M55" s="43"/>
      <c r="N55" s="43"/>
    </row>
    <row r="56" spans="7:16" x14ac:dyDescent="0.2">
      <c r="J56" s="43"/>
      <c r="K56" s="43"/>
      <c r="L56" s="43"/>
      <c r="M56" s="43"/>
      <c r="N56" s="43"/>
    </row>
    <row r="57" spans="7:16" x14ac:dyDescent="0.2">
      <c r="J57" s="43"/>
      <c r="K57" s="43"/>
      <c r="L57" s="43"/>
      <c r="M57" s="43"/>
      <c r="N57" s="43"/>
    </row>
    <row r="58" spans="7:16" x14ac:dyDescent="0.2">
      <c r="J58" s="43"/>
      <c r="K58" s="43"/>
      <c r="L58" s="43"/>
      <c r="M58" s="43"/>
      <c r="N58" s="43"/>
    </row>
    <row r="59" spans="7:16" x14ac:dyDescent="0.2">
      <c r="J59" s="43"/>
      <c r="K59" s="43"/>
      <c r="L59" s="43"/>
      <c r="M59" s="43"/>
      <c r="N59" s="43"/>
    </row>
    <row r="60" spans="7:16" x14ac:dyDescent="0.2">
      <c r="J60" s="43"/>
      <c r="K60" s="43"/>
      <c r="L60" s="43"/>
      <c r="M60" s="43"/>
      <c r="N60" s="43"/>
    </row>
  </sheetData>
  <mergeCells count="5">
    <mergeCell ref="A23:B23"/>
    <mergeCell ref="A24:A31"/>
    <mergeCell ref="A32:B32"/>
    <mergeCell ref="A33:A40"/>
    <mergeCell ref="C23:D23"/>
  </mergeCells>
  <phoneticPr fontId="26" type="noConversion"/>
  <conditionalFormatting sqref="R2:CZ2">
    <cfRule type="cellIs" dxfId="51" priority="6" operator="lessThanOrEqual">
      <formula>30</formula>
    </cfRule>
    <cfRule type="cellIs" dxfId="50" priority="7" operator="between">
      <formula>31</formula>
      <formula>60</formula>
    </cfRule>
  </conditionalFormatting>
  <conditionalFormatting sqref="R4:CZ40">
    <cfRule type="expression" dxfId="49" priority="4">
      <formula>OR(R$3=7,R$4=Holidays)</formula>
    </cfRule>
  </conditionalFormatting>
  <conditionalFormatting sqref="R7:CZ22">
    <cfRule type="cellIs" dxfId="48" priority="5" operator="greaterThan">
      <formula>0.9</formula>
    </cfRule>
  </conditionalFormatting>
  <conditionalFormatting sqref="R24:CZ31 R33:CZ40">
    <cfRule type="cellIs" dxfId="47" priority="3" operator="greaterThan">
      <formula>0</formula>
    </cfRule>
  </conditionalFormatting>
  <conditionalFormatting sqref="AE4:AE6">
    <cfRule type="cellIs" dxfId="46" priority="8" operator="greaterThan">
      <formula>60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34377-8754-BD4D-B00C-01A3924D0E5F}">
  <dimension ref="A1:O24"/>
  <sheetViews>
    <sheetView workbookViewId="0">
      <selection activeCell="A15" sqref="A15"/>
    </sheetView>
  </sheetViews>
  <sheetFormatPr baseColWidth="10" defaultColWidth="11" defaultRowHeight="16" x14ac:dyDescent="0.2"/>
  <cols>
    <col min="2" max="2" width="19" customWidth="1"/>
  </cols>
  <sheetData>
    <row r="1" spans="1:15" x14ac:dyDescent="0.2">
      <c r="A1" s="51" t="s">
        <v>192</v>
      </c>
    </row>
    <row r="2" spans="1:15" x14ac:dyDescent="0.2">
      <c r="A2" t="s">
        <v>193</v>
      </c>
      <c r="B2" s="53">
        <v>45253</v>
      </c>
      <c r="C2" s="54">
        <v>45285</v>
      </c>
      <c r="D2" s="54">
        <v>45292</v>
      </c>
      <c r="F2" s="52"/>
      <c r="G2" s="52"/>
      <c r="H2" s="52"/>
    </row>
    <row r="3" spans="1:15" x14ac:dyDescent="0.2">
      <c r="A3" s="17" t="s">
        <v>194</v>
      </c>
      <c r="B3" s="54">
        <v>45624</v>
      </c>
      <c r="C3" s="54">
        <v>45651</v>
      </c>
      <c r="D3" s="54">
        <v>45658</v>
      </c>
      <c r="F3" s="52"/>
      <c r="G3" s="52"/>
      <c r="H3" s="52"/>
    </row>
    <row r="4" spans="1:15" x14ac:dyDescent="0.2">
      <c r="A4" t="s">
        <v>195</v>
      </c>
      <c r="B4" s="54">
        <v>45988</v>
      </c>
      <c r="C4" s="54">
        <v>46016</v>
      </c>
      <c r="D4" s="54">
        <v>46023</v>
      </c>
      <c r="F4" s="52"/>
      <c r="G4" s="52"/>
      <c r="H4" s="52"/>
    </row>
    <row r="5" spans="1:15" x14ac:dyDescent="0.2">
      <c r="F5" s="52"/>
      <c r="G5" s="52"/>
      <c r="H5" s="52"/>
    </row>
    <row r="6" spans="1:15" x14ac:dyDescent="0.2">
      <c r="N6" s="52"/>
      <c r="O6" s="52"/>
    </row>
    <row r="7" spans="1:15" x14ac:dyDescent="0.2">
      <c r="A7" s="51" t="s">
        <v>196</v>
      </c>
      <c r="C7">
        <v>9</v>
      </c>
    </row>
    <row r="9" spans="1:15" x14ac:dyDescent="0.2">
      <c r="A9" s="6" t="s">
        <v>12</v>
      </c>
      <c r="B9" s="6"/>
      <c r="C9" s="6"/>
      <c r="D9" s="31"/>
      <c r="E9" s="31"/>
    </row>
    <row r="10" spans="1:15" x14ac:dyDescent="0.2">
      <c r="A10" s="6" t="s">
        <v>197</v>
      </c>
      <c r="B10" s="56" t="s">
        <v>198</v>
      </c>
      <c r="C10" s="6"/>
      <c r="D10" s="31"/>
      <c r="E10" s="31"/>
    </row>
    <row r="11" spans="1:15" x14ac:dyDescent="0.2">
      <c r="A11" s="6" t="s">
        <v>35</v>
      </c>
      <c r="B11" s="57" t="s">
        <v>199</v>
      </c>
      <c r="C11" s="6"/>
      <c r="D11" s="31"/>
      <c r="E11" s="31"/>
    </row>
    <row r="12" spans="1:15" x14ac:dyDescent="0.2">
      <c r="A12" s="6" t="s">
        <v>45</v>
      </c>
      <c r="B12" s="57" t="s">
        <v>200</v>
      </c>
      <c r="C12" s="6"/>
      <c r="D12" s="31"/>
      <c r="E12" s="31"/>
    </row>
    <row r="13" spans="1:15" x14ac:dyDescent="0.2">
      <c r="A13" s="6" t="s">
        <v>114</v>
      </c>
      <c r="B13" s="57" t="s">
        <v>201</v>
      </c>
      <c r="C13" s="6"/>
      <c r="D13" s="31"/>
      <c r="E13" s="31"/>
    </row>
    <row r="14" spans="1:15" x14ac:dyDescent="0.2">
      <c r="A14" s="6" t="s">
        <v>87</v>
      </c>
      <c r="B14" s="57" t="s">
        <v>202</v>
      </c>
      <c r="C14" s="6"/>
      <c r="D14" s="31"/>
      <c r="E14" s="31"/>
    </row>
    <row r="15" spans="1:15" x14ac:dyDescent="0.2">
      <c r="A15" s="6" t="s">
        <v>131</v>
      </c>
      <c r="B15" s="57" t="s">
        <v>203</v>
      </c>
      <c r="C15" s="6"/>
      <c r="D15" s="31"/>
      <c r="E15" s="31"/>
    </row>
    <row r="16" spans="1:15" x14ac:dyDescent="0.2">
      <c r="A16" s="6" t="s">
        <v>126</v>
      </c>
      <c r="B16" s="57" t="s">
        <v>204</v>
      </c>
    </row>
    <row r="17" spans="1:2" x14ac:dyDescent="0.2">
      <c r="A17" s="6" t="s">
        <v>28</v>
      </c>
      <c r="B17" s="57" t="s">
        <v>23</v>
      </c>
    </row>
    <row r="18" spans="1:2" x14ac:dyDescent="0.2">
      <c r="A18" s="6" t="s">
        <v>96</v>
      </c>
      <c r="B18" s="57" t="s">
        <v>205</v>
      </c>
    </row>
    <row r="19" spans="1:2" x14ac:dyDescent="0.2">
      <c r="A19" s="6" t="s">
        <v>104</v>
      </c>
      <c r="B19" s="57" t="s">
        <v>206</v>
      </c>
    </row>
    <row r="20" spans="1:2" x14ac:dyDescent="0.2">
      <c r="A20" s="6" t="s">
        <v>76</v>
      </c>
      <c r="B20" s="58" t="s">
        <v>207</v>
      </c>
    </row>
    <row r="21" spans="1:2" x14ac:dyDescent="0.2">
      <c r="A21" s="6" t="s">
        <v>127</v>
      </c>
      <c r="B21" s="58" t="s">
        <v>208</v>
      </c>
    </row>
    <row r="22" spans="1:2" x14ac:dyDescent="0.2">
      <c r="A22" s="6" t="s">
        <v>33</v>
      </c>
      <c r="B22" s="58" t="s">
        <v>209</v>
      </c>
    </row>
    <row r="23" spans="1:2" x14ac:dyDescent="0.2">
      <c r="A23" s="6" t="s">
        <v>210</v>
      </c>
      <c r="B23" s="58" t="s">
        <v>211</v>
      </c>
    </row>
    <row r="24" spans="1:2" x14ac:dyDescent="0.2">
      <c r="A24" s="6" t="s">
        <v>212</v>
      </c>
      <c r="B24" s="58" t="s">
        <v>213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96C60-AE70-5047-8BE1-DE8535DD44FC}">
  <dimension ref="A2:CZ61"/>
  <sheetViews>
    <sheetView topLeftCell="L4" workbookViewId="0">
      <selection activeCell="R7" sqref="R7"/>
    </sheetView>
  </sheetViews>
  <sheetFormatPr baseColWidth="10" defaultColWidth="10.83203125" defaultRowHeight="15" x14ac:dyDescent="0.2"/>
  <cols>
    <col min="1" max="2" width="10.83203125" style="30"/>
    <col min="3" max="3" width="22.33203125" style="30" customWidth="1"/>
    <col min="4" max="4" width="27.33203125" style="30" customWidth="1"/>
    <col min="5" max="5" width="14.5" style="30" customWidth="1"/>
    <col min="6" max="6" width="19.33203125" style="30" customWidth="1"/>
    <col min="7" max="7" width="17" style="30" customWidth="1"/>
    <col min="8" max="16" width="10.83203125" style="30"/>
    <col min="17" max="17" width="49.33203125" style="30" customWidth="1"/>
    <col min="18" max="16384" width="10.83203125" style="30"/>
  </cols>
  <sheetData>
    <row r="2" spans="1:104" s="16" customFormat="1" ht="36" customHeight="1" thickBot="1" x14ac:dyDescent="0.3">
      <c r="A2" s="44" t="s">
        <v>57</v>
      </c>
      <c r="C2" s="14"/>
      <c r="D2" s="14"/>
      <c r="E2" s="14"/>
      <c r="F2" s="14"/>
      <c r="G2" s="14"/>
      <c r="H2" s="14"/>
      <c r="I2" s="15" t="s">
        <v>1</v>
      </c>
      <c r="J2" s="15"/>
      <c r="K2" s="15"/>
      <c r="L2" s="15"/>
      <c r="M2" s="15"/>
      <c r="N2" s="15"/>
      <c r="O2" s="18">
        <f>MIN(O7:O15)-1</f>
        <v>45244</v>
      </c>
      <c r="P2" s="18" t="s">
        <v>2</v>
      </c>
      <c r="Q2" s="18">
        <f>_xlfn.MAXIFS(P7:P15,D7:D15,"&lt;&gt;Winterover")</f>
        <v>45321</v>
      </c>
      <c r="R2" s="15">
        <v>1</v>
      </c>
      <c r="S2" s="15">
        <v>2</v>
      </c>
      <c r="T2" s="15">
        <v>3</v>
      </c>
      <c r="U2" s="15">
        <v>4</v>
      </c>
      <c r="V2" s="15">
        <v>5</v>
      </c>
      <c r="W2" s="15">
        <v>6</v>
      </c>
      <c r="X2" s="15">
        <v>7</v>
      </c>
      <c r="Y2" s="15">
        <v>8</v>
      </c>
      <c r="Z2" s="15">
        <v>9</v>
      </c>
      <c r="AA2" s="15">
        <v>10</v>
      </c>
      <c r="AB2" s="15">
        <v>11</v>
      </c>
      <c r="AC2" s="15">
        <v>12</v>
      </c>
      <c r="AD2" s="15">
        <v>13</v>
      </c>
      <c r="AE2" s="15">
        <v>14</v>
      </c>
      <c r="AF2" s="15">
        <v>15</v>
      </c>
      <c r="AG2" s="15">
        <v>16</v>
      </c>
      <c r="AH2" s="15">
        <v>17</v>
      </c>
      <c r="AI2" s="15">
        <v>18</v>
      </c>
      <c r="AJ2" s="15">
        <v>19</v>
      </c>
      <c r="AK2" s="15">
        <v>20</v>
      </c>
      <c r="AL2" s="15">
        <v>21</v>
      </c>
      <c r="AM2" s="15">
        <v>22</v>
      </c>
      <c r="AN2" s="15">
        <v>23</v>
      </c>
      <c r="AO2" s="15">
        <v>24</v>
      </c>
      <c r="AP2" s="15">
        <v>25</v>
      </c>
      <c r="AQ2" s="15">
        <v>26</v>
      </c>
      <c r="AR2" s="15">
        <v>27</v>
      </c>
      <c r="AS2" s="15">
        <v>28</v>
      </c>
      <c r="AT2" s="15">
        <v>29</v>
      </c>
      <c r="AU2" s="15">
        <v>30</v>
      </c>
      <c r="AV2" s="15">
        <v>31</v>
      </c>
      <c r="AW2" s="15">
        <v>32</v>
      </c>
      <c r="AX2" s="15">
        <v>33</v>
      </c>
      <c r="AY2" s="15">
        <v>34</v>
      </c>
      <c r="AZ2" s="15">
        <v>35</v>
      </c>
      <c r="BA2" s="15">
        <v>36</v>
      </c>
      <c r="BB2" s="15">
        <v>37</v>
      </c>
      <c r="BC2" s="15">
        <v>38</v>
      </c>
      <c r="BD2" s="15">
        <v>39</v>
      </c>
      <c r="BE2" s="15">
        <v>40</v>
      </c>
      <c r="BF2" s="15">
        <v>41</v>
      </c>
      <c r="BG2" s="15">
        <v>42</v>
      </c>
      <c r="BH2" s="15">
        <v>43</v>
      </c>
      <c r="BI2" s="15">
        <v>44</v>
      </c>
      <c r="BJ2" s="15">
        <v>45</v>
      </c>
      <c r="BK2" s="15">
        <v>46</v>
      </c>
      <c r="BL2" s="15">
        <v>47</v>
      </c>
      <c r="BM2" s="15">
        <v>48</v>
      </c>
      <c r="BN2" s="15">
        <v>49</v>
      </c>
      <c r="BO2" s="15">
        <v>50</v>
      </c>
      <c r="BP2" s="15">
        <v>51</v>
      </c>
      <c r="BQ2" s="15">
        <v>52</v>
      </c>
      <c r="BR2" s="15">
        <v>53</v>
      </c>
      <c r="BS2" s="15">
        <v>54</v>
      </c>
      <c r="BT2" s="15">
        <v>55</v>
      </c>
      <c r="BU2" s="15">
        <v>56</v>
      </c>
      <c r="BV2" s="15">
        <v>57</v>
      </c>
      <c r="BW2" s="15">
        <v>58</v>
      </c>
      <c r="BX2" s="15">
        <v>59</v>
      </c>
      <c r="BY2" s="15">
        <v>60</v>
      </c>
      <c r="BZ2" s="15">
        <v>61</v>
      </c>
      <c r="CA2" s="15">
        <v>62</v>
      </c>
      <c r="CB2" s="15">
        <v>63</v>
      </c>
      <c r="CC2" s="15">
        <v>64</v>
      </c>
      <c r="CD2" s="15">
        <v>65</v>
      </c>
      <c r="CE2" s="15">
        <v>66</v>
      </c>
      <c r="CF2" s="15">
        <v>67</v>
      </c>
      <c r="CG2" s="15">
        <v>68</v>
      </c>
      <c r="CH2" s="15">
        <v>69</v>
      </c>
      <c r="CI2" s="15">
        <v>70</v>
      </c>
      <c r="CJ2" s="15">
        <v>71</v>
      </c>
      <c r="CK2" s="15">
        <v>72</v>
      </c>
      <c r="CL2" s="15">
        <v>73</v>
      </c>
      <c r="CM2" s="15">
        <v>74</v>
      </c>
      <c r="CN2" s="15">
        <v>75</v>
      </c>
      <c r="CO2" s="15">
        <v>76</v>
      </c>
      <c r="CP2" s="15">
        <v>77</v>
      </c>
      <c r="CQ2" s="15">
        <v>77</v>
      </c>
      <c r="CR2" s="15"/>
      <c r="CS2" s="15"/>
      <c r="CT2" s="15"/>
      <c r="CU2" s="15"/>
      <c r="CV2" s="15"/>
      <c r="CW2" s="15"/>
      <c r="CX2" s="15"/>
      <c r="CY2" s="15"/>
      <c r="CZ2" s="15"/>
    </row>
    <row r="3" spans="1:104" s="16" customFormat="1" ht="15" customHeight="1" thickBot="1" x14ac:dyDescent="0.25">
      <c r="A3" s="10" t="s">
        <v>3</v>
      </c>
      <c r="B3" s="11">
        <v>44608</v>
      </c>
      <c r="D3" s="17"/>
      <c r="E3" s="3"/>
      <c r="F3" s="3"/>
      <c r="G3" s="3"/>
      <c r="H3" s="3"/>
      <c r="I3" s="15"/>
      <c r="J3" s="15"/>
      <c r="K3" s="15"/>
      <c r="L3" s="15"/>
      <c r="M3" s="15"/>
      <c r="N3" s="15"/>
      <c r="O3" s="18"/>
      <c r="P3" s="18"/>
      <c r="Q3" s="12" t="s">
        <v>4</v>
      </c>
      <c r="R3" s="15">
        <f>WEEKDAY(R4,2)</f>
        <v>2</v>
      </c>
      <c r="S3" s="15">
        <f t="shared" ref="S3:CD3" si="0">WEEKDAY(S4,2)</f>
        <v>3</v>
      </c>
      <c r="T3" s="15">
        <f t="shared" si="0"/>
        <v>4</v>
      </c>
      <c r="U3" s="15">
        <f t="shared" si="0"/>
        <v>5</v>
      </c>
      <c r="V3" s="15">
        <f t="shared" si="0"/>
        <v>6</v>
      </c>
      <c r="W3" s="15">
        <f t="shared" si="0"/>
        <v>7</v>
      </c>
      <c r="X3" s="15">
        <f t="shared" si="0"/>
        <v>1</v>
      </c>
      <c r="Y3" s="15">
        <f t="shared" si="0"/>
        <v>2</v>
      </c>
      <c r="Z3" s="15">
        <f t="shared" si="0"/>
        <v>3</v>
      </c>
      <c r="AA3" s="15">
        <f t="shared" si="0"/>
        <v>4</v>
      </c>
      <c r="AB3" s="15">
        <f t="shared" si="0"/>
        <v>5</v>
      </c>
      <c r="AC3" s="15">
        <f t="shared" si="0"/>
        <v>6</v>
      </c>
      <c r="AD3" s="15">
        <f t="shared" si="0"/>
        <v>7</v>
      </c>
      <c r="AE3" s="15">
        <f t="shared" si="0"/>
        <v>1</v>
      </c>
      <c r="AF3" s="15">
        <f t="shared" si="0"/>
        <v>2</v>
      </c>
      <c r="AG3" s="15">
        <f t="shared" si="0"/>
        <v>3</v>
      </c>
      <c r="AH3" s="15">
        <f t="shared" si="0"/>
        <v>4</v>
      </c>
      <c r="AI3" s="15">
        <f t="shared" si="0"/>
        <v>5</v>
      </c>
      <c r="AJ3" s="15">
        <f t="shared" si="0"/>
        <v>6</v>
      </c>
      <c r="AK3" s="15">
        <f t="shared" si="0"/>
        <v>7</v>
      </c>
      <c r="AL3" s="15">
        <f t="shared" si="0"/>
        <v>1</v>
      </c>
      <c r="AM3" s="15">
        <f t="shared" si="0"/>
        <v>2</v>
      </c>
      <c r="AN3" s="15">
        <f t="shared" si="0"/>
        <v>3</v>
      </c>
      <c r="AO3" s="15">
        <f t="shared" si="0"/>
        <v>4</v>
      </c>
      <c r="AP3" s="15">
        <f t="shared" si="0"/>
        <v>5</v>
      </c>
      <c r="AQ3" s="15">
        <f t="shared" si="0"/>
        <v>6</v>
      </c>
      <c r="AR3" s="15">
        <f t="shared" si="0"/>
        <v>7</v>
      </c>
      <c r="AS3" s="15">
        <f t="shared" si="0"/>
        <v>1</v>
      </c>
      <c r="AT3" s="15">
        <f t="shared" si="0"/>
        <v>2</v>
      </c>
      <c r="AU3" s="15">
        <f t="shared" si="0"/>
        <v>3</v>
      </c>
      <c r="AV3" s="15">
        <f t="shared" si="0"/>
        <v>4</v>
      </c>
      <c r="AW3" s="15">
        <f t="shared" si="0"/>
        <v>5</v>
      </c>
      <c r="AX3" s="15">
        <f t="shared" si="0"/>
        <v>6</v>
      </c>
      <c r="AY3" s="15">
        <f t="shared" si="0"/>
        <v>7</v>
      </c>
      <c r="AZ3" s="15">
        <f t="shared" si="0"/>
        <v>1</v>
      </c>
      <c r="BA3" s="15">
        <f t="shared" si="0"/>
        <v>2</v>
      </c>
      <c r="BB3" s="15">
        <f t="shared" si="0"/>
        <v>3</v>
      </c>
      <c r="BC3" s="15">
        <f t="shared" si="0"/>
        <v>4</v>
      </c>
      <c r="BD3" s="15">
        <f t="shared" si="0"/>
        <v>5</v>
      </c>
      <c r="BE3" s="15">
        <f t="shared" si="0"/>
        <v>6</v>
      </c>
      <c r="BF3" s="15">
        <f t="shared" si="0"/>
        <v>7</v>
      </c>
      <c r="BG3" s="15">
        <f t="shared" si="0"/>
        <v>1</v>
      </c>
      <c r="BH3" s="15">
        <f t="shared" si="0"/>
        <v>2</v>
      </c>
      <c r="BI3" s="15">
        <f t="shared" si="0"/>
        <v>3</v>
      </c>
      <c r="BJ3" s="15">
        <f t="shared" si="0"/>
        <v>4</v>
      </c>
      <c r="BK3" s="15">
        <f t="shared" si="0"/>
        <v>5</v>
      </c>
      <c r="BL3" s="15">
        <f t="shared" si="0"/>
        <v>6</v>
      </c>
      <c r="BM3" s="15">
        <f t="shared" si="0"/>
        <v>7</v>
      </c>
      <c r="BN3" s="15">
        <f t="shared" si="0"/>
        <v>1</v>
      </c>
      <c r="BO3" s="15">
        <f t="shared" si="0"/>
        <v>2</v>
      </c>
      <c r="BP3" s="15">
        <f t="shared" si="0"/>
        <v>3</v>
      </c>
      <c r="BQ3" s="15">
        <f t="shared" si="0"/>
        <v>4</v>
      </c>
      <c r="BR3" s="15">
        <f t="shared" si="0"/>
        <v>5</v>
      </c>
      <c r="BS3" s="15">
        <f t="shared" si="0"/>
        <v>6</v>
      </c>
      <c r="BT3" s="15">
        <f t="shared" si="0"/>
        <v>7</v>
      </c>
      <c r="BU3" s="15">
        <f t="shared" si="0"/>
        <v>1</v>
      </c>
      <c r="BV3" s="15">
        <f t="shared" si="0"/>
        <v>2</v>
      </c>
      <c r="BW3" s="15">
        <f t="shared" si="0"/>
        <v>3</v>
      </c>
      <c r="BX3" s="15">
        <f t="shared" si="0"/>
        <v>4</v>
      </c>
      <c r="BY3" s="15">
        <f t="shared" si="0"/>
        <v>5</v>
      </c>
      <c r="BZ3" s="15">
        <f t="shared" si="0"/>
        <v>6</v>
      </c>
      <c r="CA3" s="15">
        <f t="shared" si="0"/>
        <v>7</v>
      </c>
      <c r="CB3" s="15">
        <f t="shared" si="0"/>
        <v>1</v>
      </c>
      <c r="CC3" s="15">
        <f t="shared" si="0"/>
        <v>2</v>
      </c>
      <c r="CD3" s="15">
        <f t="shared" si="0"/>
        <v>3</v>
      </c>
      <c r="CE3" s="15">
        <f t="shared" ref="CE3:CQ3" si="1">WEEKDAY(CE4,2)</f>
        <v>4</v>
      </c>
      <c r="CF3" s="15">
        <f t="shared" si="1"/>
        <v>5</v>
      </c>
      <c r="CG3" s="15">
        <f t="shared" si="1"/>
        <v>6</v>
      </c>
      <c r="CH3" s="15">
        <f t="shared" si="1"/>
        <v>7</v>
      </c>
      <c r="CI3" s="15">
        <f t="shared" si="1"/>
        <v>1</v>
      </c>
      <c r="CJ3" s="15">
        <f t="shared" si="1"/>
        <v>2</v>
      </c>
      <c r="CK3" s="15">
        <f t="shared" si="1"/>
        <v>3</v>
      </c>
      <c r="CL3" s="15">
        <f t="shared" si="1"/>
        <v>4</v>
      </c>
      <c r="CM3" s="15">
        <f t="shared" si="1"/>
        <v>5</v>
      </c>
      <c r="CN3" s="15">
        <f t="shared" si="1"/>
        <v>6</v>
      </c>
      <c r="CO3" s="15">
        <f t="shared" si="1"/>
        <v>7</v>
      </c>
      <c r="CP3" s="15">
        <f t="shared" si="1"/>
        <v>1</v>
      </c>
      <c r="CQ3" s="15">
        <f t="shared" si="1"/>
        <v>2</v>
      </c>
      <c r="CR3" s="15"/>
      <c r="CS3" s="15"/>
      <c r="CT3" s="15"/>
      <c r="CU3" s="15"/>
      <c r="CV3" s="15"/>
      <c r="CW3" s="15"/>
      <c r="CX3" s="15"/>
      <c r="CY3" s="15"/>
      <c r="CZ3" s="15"/>
    </row>
    <row r="4" spans="1:104" s="28" customFormat="1" ht="143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4" t="s">
        <v>19</v>
      </c>
      <c r="P4" s="24" t="s">
        <v>20</v>
      </c>
      <c r="Q4" s="25" t="s">
        <v>21</v>
      </c>
      <c r="R4" s="26">
        <f>O2</f>
        <v>45244</v>
      </c>
      <c r="S4" s="26">
        <f t="shared" ref="S4:AX4" si="2">IFERROR(IF(R4+1&lt;$Q$2+1,R4+1, " ")," ")</f>
        <v>45245</v>
      </c>
      <c r="T4" s="26">
        <f t="shared" si="2"/>
        <v>45246</v>
      </c>
      <c r="U4" s="26">
        <f t="shared" si="2"/>
        <v>45247</v>
      </c>
      <c r="V4" s="26">
        <f t="shared" si="2"/>
        <v>45248</v>
      </c>
      <c r="W4" s="26">
        <f t="shared" si="2"/>
        <v>45249</v>
      </c>
      <c r="X4" s="26">
        <f t="shared" si="2"/>
        <v>45250</v>
      </c>
      <c r="Y4" s="26">
        <f t="shared" si="2"/>
        <v>45251</v>
      </c>
      <c r="Z4" s="26">
        <f t="shared" si="2"/>
        <v>45252</v>
      </c>
      <c r="AA4" s="26">
        <f t="shared" si="2"/>
        <v>45253</v>
      </c>
      <c r="AB4" s="26">
        <f t="shared" si="2"/>
        <v>45254</v>
      </c>
      <c r="AC4" s="26">
        <f t="shared" si="2"/>
        <v>45255</v>
      </c>
      <c r="AD4" s="26">
        <f t="shared" si="2"/>
        <v>45256</v>
      </c>
      <c r="AE4" s="26">
        <f t="shared" si="2"/>
        <v>45257</v>
      </c>
      <c r="AF4" s="26">
        <f t="shared" si="2"/>
        <v>45258</v>
      </c>
      <c r="AG4" s="26">
        <f t="shared" si="2"/>
        <v>45259</v>
      </c>
      <c r="AH4" s="26">
        <f t="shared" si="2"/>
        <v>45260</v>
      </c>
      <c r="AI4" s="26">
        <f t="shared" si="2"/>
        <v>45261</v>
      </c>
      <c r="AJ4" s="26">
        <f t="shared" si="2"/>
        <v>45262</v>
      </c>
      <c r="AK4" s="26">
        <f t="shared" si="2"/>
        <v>45263</v>
      </c>
      <c r="AL4" s="26">
        <f t="shared" si="2"/>
        <v>45264</v>
      </c>
      <c r="AM4" s="26">
        <f t="shared" si="2"/>
        <v>45265</v>
      </c>
      <c r="AN4" s="26">
        <f t="shared" si="2"/>
        <v>45266</v>
      </c>
      <c r="AO4" s="26">
        <f t="shared" si="2"/>
        <v>45267</v>
      </c>
      <c r="AP4" s="26">
        <f t="shared" si="2"/>
        <v>45268</v>
      </c>
      <c r="AQ4" s="26">
        <f t="shared" si="2"/>
        <v>45269</v>
      </c>
      <c r="AR4" s="26">
        <f t="shared" si="2"/>
        <v>45270</v>
      </c>
      <c r="AS4" s="26">
        <f t="shared" si="2"/>
        <v>45271</v>
      </c>
      <c r="AT4" s="26">
        <f t="shared" si="2"/>
        <v>45272</v>
      </c>
      <c r="AU4" s="26">
        <f t="shared" si="2"/>
        <v>45273</v>
      </c>
      <c r="AV4" s="26">
        <f t="shared" si="2"/>
        <v>45274</v>
      </c>
      <c r="AW4" s="26">
        <f t="shared" si="2"/>
        <v>45275</v>
      </c>
      <c r="AX4" s="26">
        <f t="shared" si="2"/>
        <v>45276</v>
      </c>
      <c r="AY4" s="26">
        <f t="shared" ref="AY4:CD4" si="3">IFERROR(IF(AX4+1&lt;$Q$2+1,AX4+1, " ")," ")</f>
        <v>45277</v>
      </c>
      <c r="AZ4" s="26">
        <f t="shared" si="3"/>
        <v>45278</v>
      </c>
      <c r="BA4" s="26">
        <f t="shared" si="3"/>
        <v>45279</v>
      </c>
      <c r="BB4" s="26">
        <f t="shared" si="3"/>
        <v>45280</v>
      </c>
      <c r="BC4" s="26">
        <f t="shared" si="3"/>
        <v>45281</v>
      </c>
      <c r="BD4" s="26">
        <f t="shared" si="3"/>
        <v>45282</v>
      </c>
      <c r="BE4" s="26">
        <f t="shared" si="3"/>
        <v>45283</v>
      </c>
      <c r="BF4" s="26">
        <f t="shared" si="3"/>
        <v>45284</v>
      </c>
      <c r="BG4" s="26">
        <f t="shared" si="3"/>
        <v>45285</v>
      </c>
      <c r="BH4" s="26">
        <f t="shared" si="3"/>
        <v>45286</v>
      </c>
      <c r="BI4" s="26">
        <f t="shared" si="3"/>
        <v>45287</v>
      </c>
      <c r="BJ4" s="26">
        <f t="shared" si="3"/>
        <v>45288</v>
      </c>
      <c r="BK4" s="26">
        <f t="shared" si="3"/>
        <v>45289</v>
      </c>
      <c r="BL4" s="26">
        <f t="shared" si="3"/>
        <v>45290</v>
      </c>
      <c r="BM4" s="26">
        <f t="shared" si="3"/>
        <v>45291</v>
      </c>
      <c r="BN4" s="26">
        <f t="shared" si="3"/>
        <v>45292</v>
      </c>
      <c r="BO4" s="26">
        <f t="shared" si="3"/>
        <v>45293</v>
      </c>
      <c r="BP4" s="26">
        <f t="shared" si="3"/>
        <v>45294</v>
      </c>
      <c r="BQ4" s="26">
        <f t="shared" si="3"/>
        <v>45295</v>
      </c>
      <c r="BR4" s="26">
        <f t="shared" si="3"/>
        <v>45296</v>
      </c>
      <c r="BS4" s="26">
        <f t="shared" si="3"/>
        <v>45297</v>
      </c>
      <c r="BT4" s="26">
        <f t="shared" si="3"/>
        <v>45298</v>
      </c>
      <c r="BU4" s="26">
        <f t="shared" si="3"/>
        <v>45299</v>
      </c>
      <c r="BV4" s="26">
        <f t="shared" si="3"/>
        <v>45300</v>
      </c>
      <c r="BW4" s="26">
        <f t="shared" si="3"/>
        <v>45301</v>
      </c>
      <c r="BX4" s="26">
        <f t="shared" si="3"/>
        <v>45302</v>
      </c>
      <c r="BY4" s="26">
        <f t="shared" si="3"/>
        <v>45303</v>
      </c>
      <c r="BZ4" s="26">
        <f t="shared" si="3"/>
        <v>45304</v>
      </c>
      <c r="CA4" s="26">
        <f t="shared" si="3"/>
        <v>45305</v>
      </c>
      <c r="CB4" s="26">
        <f t="shared" si="3"/>
        <v>45306</v>
      </c>
      <c r="CC4" s="26">
        <f t="shared" si="3"/>
        <v>45307</v>
      </c>
      <c r="CD4" s="26">
        <f t="shared" si="3"/>
        <v>45308</v>
      </c>
      <c r="CE4" s="26">
        <f t="shared" ref="CE4:CQ4" si="4">IFERROR(IF(CD4+1&lt;$Q$2+1,CD4+1, " ")," ")</f>
        <v>45309</v>
      </c>
      <c r="CF4" s="26">
        <f t="shared" si="4"/>
        <v>45310</v>
      </c>
      <c r="CG4" s="26">
        <f t="shared" si="4"/>
        <v>45311</v>
      </c>
      <c r="CH4" s="26">
        <f t="shared" si="4"/>
        <v>45312</v>
      </c>
      <c r="CI4" s="26">
        <f t="shared" si="4"/>
        <v>45313</v>
      </c>
      <c r="CJ4" s="26">
        <f t="shared" si="4"/>
        <v>45314</v>
      </c>
      <c r="CK4" s="26">
        <f t="shared" si="4"/>
        <v>45315</v>
      </c>
      <c r="CL4" s="26">
        <f t="shared" si="4"/>
        <v>45316</v>
      </c>
      <c r="CM4" s="26">
        <f t="shared" si="4"/>
        <v>45317</v>
      </c>
      <c r="CN4" s="26">
        <f t="shared" si="4"/>
        <v>45318</v>
      </c>
      <c r="CO4" s="26">
        <f t="shared" si="4"/>
        <v>45319</v>
      </c>
      <c r="CP4" s="26">
        <f t="shared" si="4"/>
        <v>45320</v>
      </c>
      <c r="CQ4" s="26">
        <f t="shared" si="4"/>
        <v>45321</v>
      </c>
      <c r="CR4" s="26"/>
      <c r="CS4" s="26"/>
      <c r="CT4" s="26"/>
      <c r="CU4" s="26"/>
      <c r="CV4" s="26"/>
      <c r="CW4" s="26"/>
      <c r="CX4" s="26"/>
      <c r="CY4" s="26"/>
      <c r="CZ4" s="26"/>
    </row>
    <row r="5" spans="1:104" s="28" customForma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24">
        <v>45231</v>
      </c>
      <c r="L5" s="24">
        <v>45261</v>
      </c>
      <c r="M5" s="24">
        <v>45292</v>
      </c>
      <c r="N5" s="24">
        <v>45323</v>
      </c>
      <c r="O5" s="24"/>
      <c r="P5" s="24"/>
      <c r="Q5" s="25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</row>
    <row r="6" spans="1:104" s="28" customForma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24">
        <v>45260</v>
      </c>
      <c r="L6" s="24">
        <v>45291</v>
      </c>
      <c r="M6" s="24">
        <v>45322</v>
      </c>
      <c r="N6" s="24">
        <v>45350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</row>
    <row r="7" spans="1:104" x14ac:dyDescent="0.2">
      <c r="A7" s="1" t="s">
        <v>58</v>
      </c>
      <c r="B7" s="1"/>
      <c r="C7" s="4" t="s">
        <v>59</v>
      </c>
      <c r="D7" s="2" t="s">
        <v>60</v>
      </c>
      <c r="E7" s="42">
        <v>1</v>
      </c>
      <c r="F7" s="37" t="s">
        <v>61</v>
      </c>
      <c r="G7" s="37" t="str">
        <f t="shared" ref="G7:G15" si="5">_xlfn.XLOOKUP(F7,E$29:E$58,F$29:F$58,"N/A",0,1)</f>
        <v>N/A</v>
      </c>
      <c r="H7" s="37"/>
      <c r="I7" s="6">
        <f t="shared" ref="I7:I12" si="6">IF(OR(P7="",O7=""),0,P7-O7)</f>
        <v>366</v>
      </c>
      <c r="J7" s="6">
        <f t="shared" ref="J7:J15" si="7">NETWORKDAYS.INTL(O7,P7,11, Holidays)</f>
        <v>312</v>
      </c>
      <c r="K7" s="55">
        <f t="shared" ref="K7:N15" si="8">hours_per_day*MAX(NETWORKDAYS.INTL(MAX(K$5,$P7),MIN(K$6,$Q7),11, Holidays),0)</f>
        <v>0</v>
      </c>
      <c r="L7" s="55">
        <f t="shared" si="8"/>
        <v>0</v>
      </c>
      <c r="M7" s="55">
        <f t="shared" si="8"/>
        <v>0</v>
      </c>
      <c r="N7" s="55">
        <f t="shared" si="8"/>
        <v>0</v>
      </c>
      <c r="O7" s="7">
        <v>45245</v>
      </c>
      <c r="P7" s="8">
        <v>45611</v>
      </c>
      <c r="Q7" s="9" t="s">
        <v>60</v>
      </c>
      <c r="R7" s="32">
        <f t="shared" ref="R7:AA15" si="9">IF($F7=" ", " ", IF(AND(R$4&gt;=$O7,R$4&lt;$P7),1,0))</f>
        <v>0</v>
      </c>
      <c r="S7" s="32">
        <f t="shared" si="9"/>
        <v>1</v>
      </c>
      <c r="T7" s="32">
        <f t="shared" si="9"/>
        <v>1</v>
      </c>
      <c r="U7" s="32">
        <f t="shared" si="9"/>
        <v>1</v>
      </c>
      <c r="V7" s="32">
        <f t="shared" si="9"/>
        <v>1</v>
      </c>
      <c r="W7" s="32">
        <f t="shared" si="9"/>
        <v>1</v>
      </c>
      <c r="X7" s="32">
        <f t="shared" si="9"/>
        <v>1</v>
      </c>
      <c r="Y7" s="32">
        <f t="shared" si="9"/>
        <v>1</v>
      </c>
      <c r="Z7" s="32">
        <f t="shared" si="9"/>
        <v>1</v>
      </c>
      <c r="AA7" s="32">
        <f t="shared" si="9"/>
        <v>1</v>
      </c>
      <c r="AB7" s="32">
        <f t="shared" ref="AB7:AK15" si="10">IF($F7=" ", " ", IF(AND(AB$4&gt;=$O7,AB$4&lt;$P7),1,0))</f>
        <v>1</v>
      </c>
      <c r="AC7" s="32">
        <f t="shared" si="10"/>
        <v>1</v>
      </c>
      <c r="AD7" s="32">
        <f t="shared" si="10"/>
        <v>1</v>
      </c>
      <c r="AE7" s="32">
        <f t="shared" si="10"/>
        <v>1</v>
      </c>
      <c r="AF7" s="32">
        <f t="shared" si="10"/>
        <v>1</v>
      </c>
      <c r="AG7" s="32">
        <f t="shared" si="10"/>
        <v>1</v>
      </c>
      <c r="AH7" s="32">
        <f t="shared" si="10"/>
        <v>1</v>
      </c>
      <c r="AI7" s="32">
        <f t="shared" si="10"/>
        <v>1</v>
      </c>
      <c r="AJ7" s="32">
        <f t="shared" si="10"/>
        <v>1</v>
      </c>
      <c r="AK7" s="32">
        <f t="shared" si="10"/>
        <v>1</v>
      </c>
      <c r="AL7" s="32">
        <f t="shared" ref="AL7:AU15" si="11">IF($F7=" ", " ", IF(AND(AL$4&gt;=$O7,AL$4&lt;$P7),1,0))</f>
        <v>1</v>
      </c>
      <c r="AM7" s="32">
        <f t="shared" si="11"/>
        <v>1</v>
      </c>
      <c r="AN7" s="32">
        <f t="shared" si="11"/>
        <v>1</v>
      </c>
      <c r="AO7" s="32">
        <f t="shared" si="11"/>
        <v>1</v>
      </c>
      <c r="AP7" s="32">
        <f t="shared" si="11"/>
        <v>1</v>
      </c>
      <c r="AQ7" s="32">
        <f t="shared" si="11"/>
        <v>1</v>
      </c>
      <c r="AR7" s="32">
        <f t="shared" si="11"/>
        <v>1</v>
      </c>
      <c r="AS7" s="32">
        <f t="shared" si="11"/>
        <v>1</v>
      </c>
      <c r="AT7" s="32">
        <f t="shared" si="11"/>
        <v>1</v>
      </c>
      <c r="AU7" s="32">
        <f t="shared" si="11"/>
        <v>1</v>
      </c>
      <c r="AV7" s="32">
        <f t="shared" ref="AV7:BE15" si="12">IF($F7=" ", " ", IF(AND(AV$4&gt;=$O7,AV$4&lt;$P7),1,0))</f>
        <v>1</v>
      </c>
      <c r="AW7" s="32">
        <f t="shared" si="12"/>
        <v>1</v>
      </c>
      <c r="AX7" s="32">
        <f t="shared" si="12"/>
        <v>1</v>
      </c>
      <c r="AY7" s="32">
        <f t="shared" si="12"/>
        <v>1</v>
      </c>
      <c r="AZ7" s="32">
        <f t="shared" si="12"/>
        <v>1</v>
      </c>
      <c r="BA7" s="32">
        <f t="shared" si="12"/>
        <v>1</v>
      </c>
      <c r="BB7" s="32">
        <f t="shared" si="12"/>
        <v>1</v>
      </c>
      <c r="BC7" s="32">
        <f t="shared" si="12"/>
        <v>1</v>
      </c>
      <c r="BD7" s="32">
        <f t="shared" si="12"/>
        <v>1</v>
      </c>
      <c r="BE7" s="32">
        <f t="shared" si="12"/>
        <v>1</v>
      </c>
      <c r="BF7" s="32">
        <f t="shared" ref="BF7:BO15" si="13">IF($F7=" ", " ", IF(AND(BF$4&gt;=$O7,BF$4&lt;$P7),1,0))</f>
        <v>1</v>
      </c>
      <c r="BG7" s="32">
        <f t="shared" si="13"/>
        <v>1</v>
      </c>
      <c r="BH7" s="32">
        <f t="shared" si="13"/>
        <v>1</v>
      </c>
      <c r="BI7" s="32">
        <f t="shared" si="13"/>
        <v>1</v>
      </c>
      <c r="BJ7" s="32">
        <f t="shared" si="13"/>
        <v>1</v>
      </c>
      <c r="BK7" s="32">
        <f t="shared" si="13"/>
        <v>1</v>
      </c>
      <c r="BL7" s="32">
        <f t="shared" si="13"/>
        <v>1</v>
      </c>
      <c r="BM7" s="32">
        <f t="shared" si="13"/>
        <v>1</v>
      </c>
      <c r="BN7" s="32">
        <f t="shared" si="13"/>
        <v>1</v>
      </c>
      <c r="BO7" s="32">
        <f t="shared" si="13"/>
        <v>1</v>
      </c>
      <c r="BP7" s="32">
        <f t="shared" ref="BP7:BY15" si="14">IF($F7=" ", " ", IF(AND(BP$4&gt;=$O7,BP$4&lt;$P7),1,0))</f>
        <v>1</v>
      </c>
      <c r="BQ7" s="32">
        <f t="shared" si="14"/>
        <v>1</v>
      </c>
      <c r="BR7" s="32">
        <f t="shared" si="14"/>
        <v>1</v>
      </c>
      <c r="BS7" s="32">
        <f t="shared" si="14"/>
        <v>1</v>
      </c>
      <c r="BT7" s="32">
        <f t="shared" si="14"/>
        <v>1</v>
      </c>
      <c r="BU7" s="32">
        <f t="shared" si="14"/>
        <v>1</v>
      </c>
      <c r="BV7" s="32">
        <f t="shared" si="14"/>
        <v>1</v>
      </c>
      <c r="BW7" s="32">
        <f t="shared" si="14"/>
        <v>1</v>
      </c>
      <c r="BX7" s="32">
        <f t="shared" si="14"/>
        <v>1</v>
      </c>
      <c r="BY7" s="32">
        <f t="shared" si="14"/>
        <v>1</v>
      </c>
      <c r="BZ7" s="32">
        <f t="shared" ref="BZ7:CI15" si="15">IF($F7=" ", " ", IF(AND(BZ$4&gt;=$O7,BZ$4&lt;$P7),1,0))</f>
        <v>1</v>
      </c>
      <c r="CA7" s="32">
        <f t="shared" si="15"/>
        <v>1</v>
      </c>
      <c r="CB7" s="32">
        <f t="shared" si="15"/>
        <v>1</v>
      </c>
      <c r="CC7" s="32">
        <f t="shared" si="15"/>
        <v>1</v>
      </c>
      <c r="CD7" s="32">
        <f t="shared" si="15"/>
        <v>1</v>
      </c>
      <c r="CE7" s="32">
        <f t="shared" si="15"/>
        <v>1</v>
      </c>
      <c r="CF7" s="32">
        <f t="shared" si="15"/>
        <v>1</v>
      </c>
      <c r="CG7" s="32">
        <f t="shared" si="15"/>
        <v>1</v>
      </c>
      <c r="CH7" s="32">
        <f t="shared" si="15"/>
        <v>1</v>
      </c>
      <c r="CI7" s="32">
        <f t="shared" si="15"/>
        <v>1</v>
      </c>
      <c r="CJ7" s="32">
        <f t="shared" ref="CJ7:CQ15" si="16">IF($F7=" ", " ", IF(AND(CJ$4&gt;=$O7,CJ$4&lt;$P7),1,0))</f>
        <v>1</v>
      </c>
      <c r="CK7" s="32">
        <f t="shared" si="16"/>
        <v>1</v>
      </c>
      <c r="CL7" s="32">
        <f t="shared" si="16"/>
        <v>1</v>
      </c>
      <c r="CM7" s="32">
        <f t="shared" si="16"/>
        <v>1</v>
      </c>
      <c r="CN7" s="32">
        <f t="shared" si="16"/>
        <v>1</v>
      </c>
      <c r="CO7" s="32">
        <f t="shared" si="16"/>
        <v>1</v>
      </c>
      <c r="CP7" s="32">
        <f t="shared" si="16"/>
        <v>1</v>
      </c>
      <c r="CQ7" s="32">
        <f t="shared" si="16"/>
        <v>1</v>
      </c>
      <c r="CR7" s="32"/>
      <c r="CS7" s="32"/>
      <c r="CT7" s="32"/>
      <c r="CU7" s="32"/>
      <c r="CV7" s="32"/>
      <c r="CW7" s="32"/>
      <c r="CX7" s="32"/>
      <c r="CY7" s="32"/>
      <c r="CZ7" s="32"/>
    </row>
    <row r="8" spans="1:104" x14ac:dyDescent="0.2">
      <c r="A8" s="1" t="s">
        <v>58</v>
      </c>
      <c r="B8" s="1"/>
      <c r="C8" s="4" t="s">
        <v>59</v>
      </c>
      <c r="D8" s="2" t="s">
        <v>60</v>
      </c>
      <c r="E8" s="42">
        <v>2</v>
      </c>
      <c r="F8" s="37" t="s">
        <v>62</v>
      </c>
      <c r="G8" s="37" t="str">
        <f t="shared" si="5"/>
        <v>N/A</v>
      </c>
      <c r="H8" s="37"/>
      <c r="I8" s="6">
        <f t="shared" si="6"/>
        <v>366</v>
      </c>
      <c r="J8" s="6">
        <f t="shared" si="7"/>
        <v>312</v>
      </c>
      <c r="K8" s="55">
        <f t="shared" si="8"/>
        <v>0</v>
      </c>
      <c r="L8" s="55">
        <f t="shared" si="8"/>
        <v>0</v>
      </c>
      <c r="M8" s="55">
        <f t="shared" si="8"/>
        <v>0</v>
      </c>
      <c r="N8" s="55">
        <f t="shared" si="8"/>
        <v>0</v>
      </c>
      <c r="O8" s="7">
        <v>45245</v>
      </c>
      <c r="P8" s="8">
        <v>45611</v>
      </c>
      <c r="Q8" s="9" t="s">
        <v>60</v>
      </c>
      <c r="R8" s="32">
        <f t="shared" si="9"/>
        <v>0</v>
      </c>
      <c r="S8" s="32">
        <f t="shared" si="9"/>
        <v>1</v>
      </c>
      <c r="T8" s="32">
        <f t="shared" si="9"/>
        <v>1</v>
      </c>
      <c r="U8" s="32">
        <f t="shared" si="9"/>
        <v>1</v>
      </c>
      <c r="V8" s="32">
        <f t="shared" si="9"/>
        <v>1</v>
      </c>
      <c r="W8" s="32">
        <f t="shared" si="9"/>
        <v>1</v>
      </c>
      <c r="X8" s="32">
        <f t="shared" si="9"/>
        <v>1</v>
      </c>
      <c r="Y8" s="32">
        <f t="shared" si="9"/>
        <v>1</v>
      </c>
      <c r="Z8" s="32">
        <f t="shared" si="9"/>
        <v>1</v>
      </c>
      <c r="AA8" s="32">
        <f t="shared" si="9"/>
        <v>1</v>
      </c>
      <c r="AB8" s="32">
        <f t="shared" si="10"/>
        <v>1</v>
      </c>
      <c r="AC8" s="32">
        <f t="shared" si="10"/>
        <v>1</v>
      </c>
      <c r="AD8" s="32">
        <f t="shared" si="10"/>
        <v>1</v>
      </c>
      <c r="AE8" s="32">
        <f t="shared" si="10"/>
        <v>1</v>
      </c>
      <c r="AF8" s="32">
        <f t="shared" si="10"/>
        <v>1</v>
      </c>
      <c r="AG8" s="32">
        <f t="shared" si="10"/>
        <v>1</v>
      </c>
      <c r="AH8" s="32">
        <f t="shared" si="10"/>
        <v>1</v>
      </c>
      <c r="AI8" s="32">
        <f t="shared" si="10"/>
        <v>1</v>
      </c>
      <c r="AJ8" s="32">
        <f t="shared" si="10"/>
        <v>1</v>
      </c>
      <c r="AK8" s="32">
        <f t="shared" si="10"/>
        <v>1</v>
      </c>
      <c r="AL8" s="32">
        <f t="shared" si="11"/>
        <v>1</v>
      </c>
      <c r="AM8" s="32">
        <f t="shared" si="11"/>
        <v>1</v>
      </c>
      <c r="AN8" s="32">
        <f t="shared" si="11"/>
        <v>1</v>
      </c>
      <c r="AO8" s="32">
        <f t="shared" si="11"/>
        <v>1</v>
      </c>
      <c r="AP8" s="32">
        <f t="shared" si="11"/>
        <v>1</v>
      </c>
      <c r="AQ8" s="32">
        <f t="shared" si="11"/>
        <v>1</v>
      </c>
      <c r="AR8" s="32">
        <f t="shared" si="11"/>
        <v>1</v>
      </c>
      <c r="AS8" s="32">
        <f t="shared" si="11"/>
        <v>1</v>
      </c>
      <c r="AT8" s="32">
        <f t="shared" si="11"/>
        <v>1</v>
      </c>
      <c r="AU8" s="32">
        <f t="shared" si="11"/>
        <v>1</v>
      </c>
      <c r="AV8" s="32">
        <f t="shared" si="12"/>
        <v>1</v>
      </c>
      <c r="AW8" s="32">
        <f t="shared" si="12"/>
        <v>1</v>
      </c>
      <c r="AX8" s="32">
        <f t="shared" si="12"/>
        <v>1</v>
      </c>
      <c r="AY8" s="32">
        <f t="shared" si="12"/>
        <v>1</v>
      </c>
      <c r="AZ8" s="32">
        <f t="shared" si="12"/>
        <v>1</v>
      </c>
      <c r="BA8" s="32">
        <f t="shared" si="12"/>
        <v>1</v>
      </c>
      <c r="BB8" s="32">
        <f t="shared" si="12"/>
        <v>1</v>
      </c>
      <c r="BC8" s="32">
        <f t="shared" si="12"/>
        <v>1</v>
      </c>
      <c r="BD8" s="32">
        <f t="shared" si="12"/>
        <v>1</v>
      </c>
      <c r="BE8" s="32">
        <f t="shared" si="12"/>
        <v>1</v>
      </c>
      <c r="BF8" s="32">
        <f t="shared" si="13"/>
        <v>1</v>
      </c>
      <c r="BG8" s="32">
        <f t="shared" si="13"/>
        <v>1</v>
      </c>
      <c r="BH8" s="32">
        <f t="shared" si="13"/>
        <v>1</v>
      </c>
      <c r="BI8" s="32">
        <f t="shared" si="13"/>
        <v>1</v>
      </c>
      <c r="BJ8" s="32">
        <f t="shared" si="13"/>
        <v>1</v>
      </c>
      <c r="BK8" s="32">
        <f t="shared" si="13"/>
        <v>1</v>
      </c>
      <c r="BL8" s="32">
        <f t="shared" si="13"/>
        <v>1</v>
      </c>
      <c r="BM8" s="32">
        <f t="shared" si="13"/>
        <v>1</v>
      </c>
      <c r="BN8" s="32">
        <f t="shared" si="13"/>
        <v>1</v>
      </c>
      <c r="BO8" s="32">
        <f t="shared" si="13"/>
        <v>1</v>
      </c>
      <c r="BP8" s="32">
        <f t="shared" si="14"/>
        <v>1</v>
      </c>
      <c r="BQ8" s="32">
        <f t="shared" si="14"/>
        <v>1</v>
      </c>
      <c r="BR8" s="32">
        <f t="shared" si="14"/>
        <v>1</v>
      </c>
      <c r="BS8" s="32">
        <f t="shared" si="14"/>
        <v>1</v>
      </c>
      <c r="BT8" s="32">
        <f t="shared" si="14"/>
        <v>1</v>
      </c>
      <c r="BU8" s="32">
        <f t="shared" si="14"/>
        <v>1</v>
      </c>
      <c r="BV8" s="32">
        <f t="shared" si="14"/>
        <v>1</v>
      </c>
      <c r="BW8" s="32">
        <f t="shared" si="14"/>
        <v>1</v>
      </c>
      <c r="BX8" s="32">
        <f t="shared" si="14"/>
        <v>1</v>
      </c>
      <c r="BY8" s="32">
        <f t="shared" si="14"/>
        <v>1</v>
      </c>
      <c r="BZ8" s="32">
        <f t="shared" si="15"/>
        <v>1</v>
      </c>
      <c r="CA8" s="32">
        <f t="shared" si="15"/>
        <v>1</v>
      </c>
      <c r="CB8" s="32">
        <f t="shared" si="15"/>
        <v>1</v>
      </c>
      <c r="CC8" s="32">
        <f t="shared" si="15"/>
        <v>1</v>
      </c>
      <c r="CD8" s="32">
        <f t="shared" si="15"/>
        <v>1</v>
      </c>
      <c r="CE8" s="32">
        <f t="shared" si="15"/>
        <v>1</v>
      </c>
      <c r="CF8" s="32">
        <f t="shared" si="15"/>
        <v>1</v>
      </c>
      <c r="CG8" s="32">
        <f t="shared" si="15"/>
        <v>1</v>
      </c>
      <c r="CH8" s="32">
        <f t="shared" si="15"/>
        <v>1</v>
      </c>
      <c r="CI8" s="32">
        <f t="shared" si="15"/>
        <v>1</v>
      </c>
      <c r="CJ8" s="32">
        <f t="shared" si="16"/>
        <v>1</v>
      </c>
      <c r="CK8" s="32">
        <f t="shared" si="16"/>
        <v>1</v>
      </c>
      <c r="CL8" s="32">
        <f t="shared" si="16"/>
        <v>1</v>
      </c>
      <c r="CM8" s="32">
        <f t="shared" si="16"/>
        <v>1</v>
      </c>
      <c r="CN8" s="32">
        <f t="shared" si="16"/>
        <v>1</v>
      </c>
      <c r="CO8" s="32">
        <f t="shared" si="16"/>
        <v>1</v>
      </c>
      <c r="CP8" s="32">
        <f t="shared" si="16"/>
        <v>1</v>
      </c>
      <c r="CQ8" s="32">
        <f t="shared" si="16"/>
        <v>1</v>
      </c>
      <c r="CR8" s="32"/>
      <c r="CS8" s="32"/>
      <c r="CT8" s="32"/>
      <c r="CU8" s="32"/>
      <c r="CV8" s="32"/>
      <c r="CW8" s="32"/>
      <c r="CX8" s="32"/>
      <c r="CY8" s="32"/>
      <c r="CZ8" s="32"/>
    </row>
    <row r="9" spans="1:104" x14ac:dyDescent="0.2">
      <c r="A9" s="1" t="s">
        <v>58</v>
      </c>
      <c r="B9" s="1"/>
      <c r="C9" s="4" t="s">
        <v>59</v>
      </c>
      <c r="D9" s="2" t="s">
        <v>63</v>
      </c>
      <c r="E9" s="42">
        <v>1</v>
      </c>
      <c r="F9" s="37" t="s">
        <v>32</v>
      </c>
      <c r="G9" s="37" t="str">
        <f t="shared" si="5"/>
        <v>N/A</v>
      </c>
      <c r="H9" s="37"/>
      <c r="I9" s="6">
        <f t="shared" si="6"/>
        <v>75</v>
      </c>
      <c r="J9" s="6">
        <f t="shared" si="7"/>
        <v>62</v>
      </c>
      <c r="K9" s="55">
        <f t="shared" si="8"/>
        <v>0</v>
      </c>
      <c r="L9" s="55">
        <f t="shared" si="8"/>
        <v>0</v>
      </c>
      <c r="M9" s="55">
        <f t="shared" si="8"/>
        <v>27</v>
      </c>
      <c r="N9" s="55">
        <f t="shared" si="8"/>
        <v>216</v>
      </c>
      <c r="O9" s="7">
        <v>45245</v>
      </c>
      <c r="P9" s="7">
        <v>45320</v>
      </c>
      <c r="Q9" s="9" t="s">
        <v>63</v>
      </c>
      <c r="R9" s="32">
        <f t="shared" si="9"/>
        <v>0</v>
      </c>
      <c r="S9" s="32">
        <f t="shared" si="9"/>
        <v>1</v>
      </c>
      <c r="T9" s="32">
        <f t="shared" si="9"/>
        <v>1</v>
      </c>
      <c r="U9" s="32">
        <f t="shared" si="9"/>
        <v>1</v>
      </c>
      <c r="V9" s="32">
        <f t="shared" si="9"/>
        <v>1</v>
      </c>
      <c r="W9" s="32">
        <f t="shared" si="9"/>
        <v>1</v>
      </c>
      <c r="X9" s="32">
        <f t="shared" si="9"/>
        <v>1</v>
      </c>
      <c r="Y9" s="32">
        <f t="shared" si="9"/>
        <v>1</v>
      </c>
      <c r="Z9" s="32">
        <f t="shared" si="9"/>
        <v>1</v>
      </c>
      <c r="AA9" s="32">
        <f t="shared" si="9"/>
        <v>1</v>
      </c>
      <c r="AB9" s="32">
        <f t="shared" si="10"/>
        <v>1</v>
      </c>
      <c r="AC9" s="32">
        <f t="shared" si="10"/>
        <v>1</v>
      </c>
      <c r="AD9" s="32">
        <f t="shared" si="10"/>
        <v>1</v>
      </c>
      <c r="AE9" s="32">
        <f t="shared" si="10"/>
        <v>1</v>
      </c>
      <c r="AF9" s="32">
        <f t="shared" si="10"/>
        <v>1</v>
      </c>
      <c r="AG9" s="32">
        <f t="shared" si="10"/>
        <v>1</v>
      </c>
      <c r="AH9" s="32">
        <f t="shared" si="10"/>
        <v>1</v>
      </c>
      <c r="AI9" s="32">
        <f t="shared" si="10"/>
        <v>1</v>
      </c>
      <c r="AJ9" s="32">
        <f t="shared" si="10"/>
        <v>1</v>
      </c>
      <c r="AK9" s="32">
        <f t="shared" si="10"/>
        <v>1</v>
      </c>
      <c r="AL9" s="32">
        <f t="shared" si="11"/>
        <v>1</v>
      </c>
      <c r="AM9" s="32">
        <f t="shared" si="11"/>
        <v>1</v>
      </c>
      <c r="AN9" s="32">
        <f t="shared" si="11"/>
        <v>1</v>
      </c>
      <c r="AO9" s="32">
        <f t="shared" si="11"/>
        <v>1</v>
      </c>
      <c r="AP9" s="32">
        <f t="shared" si="11"/>
        <v>1</v>
      </c>
      <c r="AQ9" s="32">
        <f t="shared" si="11"/>
        <v>1</v>
      </c>
      <c r="AR9" s="32">
        <f t="shared" si="11"/>
        <v>1</v>
      </c>
      <c r="AS9" s="32">
        <f t="shared" si="11"/>
        <v>1</v>
      </c>
      <c r="AT9" s="32">
        <f t="shared" si="11"/>
        <v>1</v>
      </c>
      <c r="AU9" s="32">
        <f t="shared" si="11"/>
        <v>1</v>
      </c>
      <c r="AV9" s="32">
        <f t="shared" si="12"/>
        <v>1</v>
      </c>
      <c r="AW9" s="32">
        <f t="shared" si="12"/>
        <v>1</v>
      </c>
      <c r="AX9" s="32">
        <f t="shared" si="12"/>
        <v>1</v>
      </c>
      <c r="AY9" s="32">
        <f t="shared" si="12"/>
        <v>1</v>
      </c>
      <c r="AZ9" s="32">
        <f t="shared" si="12"/>
        <v>1</v>
      </c>
      <c r="BA9" s="32">
        <f t="shared" si="12"/>
        <v>1</v>
      </c>
      <c r="BB9" s="32">
        <f t="shared" si="12"/>
        <v>1</v>
      </c>
      <c r="BC9" s="32">
        <f t="shared" si="12"/>
        <v>1</v>
      </c>
      <c r="BD9" s="32">
        <f t="shared" si="12"/>
        <v>1</v>
      </c>
      <c r="BE9" s="32">
        <f t="shared" si="12"/>
        <v>1</v>
      </c>
      <c r="BF9" s="32">
        <f t="shared" si="13"/>
        <v>1</v>
      </c>
      <c r="BG9" s="32">
        <f t="shared" si="13"/>
        <v>1</v>
      </c>
      <c r="BH9" s="32">
        <f t="shared" si="13"/>
        <v>1</v>
      </c>
      <c r="BI9" s="32">
        <f t="shared" si="13"/>
        <v>1</v>
      </c>
      <c r="BJ9" s="32">
        <f t="shared" si="13"/>
        <v>1</v>
      </c>
      <c r="BK9" s="32">
        <f t="shared" si="13"/>
        <v>1</v>
      </c>
      <c r="BL9" s="32">
        <f t="shared" si="13"/>
        <v>1</v>
      </c>
      <c r="BM9" s="32">
        <f t="shared" si="13"/>
        <v>1</v>
      </c>
      <c r="BN9" s="32">
        <f t="shared" si="13"/>
        <v>1</v>
      </c>
      <c r="BO9" s="32">
        <f t="shared" si="13"/>
        <v>1</v>
      </c>
      <c r="BP9" s="32">
        <f t="shared" si="14"/>
        <v>1</v>
      </c>
      <c r="BQ9" s="32">
        <f t="shared" si="14"/>
        <v>1</v>
      </c>
      <c r="BR9" s="32">
        <f t="shared" si="14"/>
        <v>1</v>
      </c>
      <c r="BS9" s="32">
        <f t="shared" si="14"/>
        <v>1</v>
      </c>
      <c r="BT9" s="32">
        <f t="shared" si="14"/>
        <v>1</v>
      </c>
      <c r="BU9" s="32">
        <f t="shared" si="14"/>
        <v>1</v>
      </c>
      <c r="BV9" s="32">
        <f t="shared" si="14"/>
        <v>1</v>
      </c>
      <c r="BW9" s="32">
        <f t="shared" si="14"/>
        <v>1</v>
      </c>
      <c r="BX9" s="32">
        <f t="shared" si="14"/>
        <v>1</v>
      </c>
      <c r="BY9" s="32">
        <f t="shared" si="14"/>
        <v>1</v>
      </c>
      <c r="BZ9" s="32">
        <f t="shared" si="15"/>
        <v>1</v>
      </c>
      <c r="CA9" s="32">
        <f t="shared" si="15"/>
        <v>1</v>
      </c>
      <c r="CB9" s="32">
        <f t="shared" si="15"/>
        <v>1</v>
      </c>
      <c r="CC9" s="32">
        <f t="shared" si="15"/>
        <v>1</v>
      </c>
      <c r="CD9" s="32">
        <f t="shared" si="15"/>
        <v>1</v>
      </c>
      <c r="CE9" s="32">
        <f t="shared" si="15"/>
        <v>1</v>
      </c>
      <c r="CF9" s="32">
        <f t="shared" si="15"/>
        <v>1</v>
      </c>
      <c r="CG9" s="32">
        <f t="shared" si="15"/>
        <v>1</v>
      </c>
      <c r="CH9" s="32">
        <f t="shared" si="15"/>
        <v>1</v>
      </c>
      <c r="CI9" s="32">
        <f t="shared" si="15"/>
        <v>1</v>
      </c>
      <c r="CJ9" s="32">
        <f t="shared" si="16"/>
        <v>1</v>
      </c>
      <c r="CK9" s="32">
        <f t="shared" si="16"/>
        <v>1</v>
      </c>
      <c r="CL9" s="32">
        <f t="shared" si="16"/>
        <v>1</v>
      </c>
      <c r="CM9" s="32">
        <f t="shared" si="16"/>
        <v>1</v>
      </c>
      <c r="CN9" s="32">
        <f t="shared" si="16"/>
        <v>1</v>
      </c>
      <c r="CO9" s="32">
        <f t="shared" si="16"/>
        <v>1</v>
      </c>
      <c r="CP9" s="32">
        <f t="shared" si="16"/>
        <v>0</v>
      </c>
      <c r="CQ9" s="32">
        <f t="shared" si="16"/>
        <v>0</v>
      </c>
      <c r="CR9" s="32"/>
      <c r="CS9" s="32"/>
      <c r="CT9" s="32"/>
      <c r="CU9" s="32"/>
      <c r="CV9" s="32"/>
      <c r="CW9" s="32"/>
      <c r="CX9" s="32"/>
      <c r="CY9" s="32"/>
      <c r="CZ9" s="32"/>
    </row>
    <row r="10" spans="1:104" x14ac:dyDescent="0.2">
      <c r="A10" s="1" t="s">
        <v>58</v>
      </c>
      <c r="B10" s="1"/>
      <c r="C10" s="4" t="s">
        <v>59</v>
      </c>
      <c r="D10" s="2" t="s">
        <v>63</v>
      </c>
      <c r="E10" s="42">
        <v>2</v>
      </c>
      <c r="F10" s="37" t="s">
        <v>32</v>
      </c>
      <c r="G10" s="37" t="str">
        <f t="shared" si="5"/>
        <v>N/A</v>
      </c>
      <c r="H10" s="37"/>
      <c r="I10" s="6">
        <f t="shared" si="6"/>
        <v>30</v>
      </c>
      <c r="J10" s="6">
        <f t="shared" si="7"/>
        <v>25</v>
      </c>
      <c r="K10" s="55">
        <f t="shared" si="8"/>
        <v>0</v>
      </c>
      <c r="L10" s="55">
        <f t="shared" si="8"/>
        <v>0</v>
      </c>
      <c r="M10" s="55">
        <f t="shared" si="8"/>
        <v>234</v>
      </c>
      <c r="N10" s="55">
        <f t="shared" si="8"/>
        <v>216</v>
      </c>
      <c r="O10" s="7">
        <v>45261</v>
      </c>
      <c r="P10" s="7">
        <v>45291</v>
      </c>
      <c r="Q10" s="9" t="s">
        <v>63</v>
      </c>
      <c r="R10" s="32">
        <f t="shared" si="9"/>
        <v>0</v>
      </c>
      <c r="S10" s="32">
        <f t="shared" si="9"/>
        <v>0</v>
      </c>
      <c r="T10" s="32">
        <f t="shared" si="9"/>
        <v>0</v>
      </c>
      <c r="U10" s="32">
        <f t="shared" si="9"/>
        <v>0</v>
      </c>
      <c r="V10" s="32">
        <f t="shared" si="9"/>
        <v>0</v>
      </c>
      <c r="W10" s="32">
        <f t="shared" si="9"/>
        <v>0</v>
      </c>
      <c r="X10" s="32">
        <f t="shared" si="9"/>
        <v>0</v>
      </c>
      <c r="Y10" s="32">
        <f t="shared" si="9"/>
        <v>0</v>
      </c>
      <c r="Z10" s="32">
        <f t="shared" si="9"/>
        <v>0</v>
      </c>
      <c r="AA10" s="32">
        <f t="shared" si="9"/>
        <v>0</v>
      </c>
      <c r="AB10" s="32">
        <f t="shared" si="10"/>
        <v>0</v>
      </c>
      <c r="AC10" s="32">
        <f t="shared" si="10"/>
        <v>0</v>
      </c>
      <c r="AD10" s="32">
        <f t="shared" si="10"/>
        <v>0</v>
      </c>
      <c r="AE10" s="32">
        <f t="shared" si="10"/>
        <v>0</v>
      </c>
      <c r="AF10" s="32">
        <f t="shared" si="10"/>
        <v>0</v>
      </c>
      <c r="AG10" s="32">
        <f t="shared" si="10"/>
        <v>0</v>
      </c>
      <c r="AH10" s="32">
        <f t="shared" si="10"/>
        <v>0</v>
      </c>
      <c r="AI10" s="32">
        <f t="shared" si="10"/>
        <v>1</v>
      </c>
      <c r="AJ10" s="32">
        <f t="shared" si="10"/>
        <v>1</v>
      </c>
      <c r="AK10" s="32">
        <f t="shared" si="10"/>
        <v>1</v>
      </c>
      <c r="AL10" s="32">
        <f t="shared" si="11"/>
        <v>1</v>
      </c>
      <c r="AM10" s="32">
        <f t="shared" si="11"/>
        <v>1</v>
      </c>
      <c r="AN10" s="32">
        <f t="shared" si="11"/>
        <v>1</v>
      </c>
      <c r="AO10" s="32">
        <f t="shared" si="11"/>
        <v>1</v>
      </c>
      <c r="AP10" s="32">
        <f t="shared" si="11"/>
        <v>1</v>
      </c>
      <c r="AQ10" s="32">
        <f t="shared" si="11"/>
        <v>1</v>
      </c>
      <c r="AR10" s="32">
        <f t="shared" si="11"/>
        <v>1</v>
      </c>
      <c r="AS10" s="32">
        <f t="shared" si="11"/>
        <v>1</v>
      </c>
      <c r="AT10" s="32">
        <f t="shared" si="11"/>
        <v>1</v>
      </c>
      <c r="AU10" s="32">
        <f t="shared" si="11"/>
        <v>1</v>
      </c>
      <c r="AV10" s="32">
        <f t="shared" si="12"/>
        <v>1</v>
      </c>
      <c r="AW10" s="32">
        <f t="shared" si="12"/>
        <v>1</v>
      </c>
      <c r="AX10" s="32">
        <f t="shared" si="12"/>
        <v>1</v>
      </c>
      <c r="AY10" s="32">
        <f t="shared" si="12"/>
        <v>1</v>
      </c>
      <c r="AZ10" s="32">
        <f t="shared" si="12"/>
        <v>1</v>
      </c>
      <c r="BA10" s="32">
        <f t="shared" si="12"/>
        <v>1</v>
      </c>
      <c r="BB10" s="32">
        <f t="shared" si="12"/>
        <v>1</v>
      </c>
      <c r="BC10" s="32">
        <f t="shared" si="12"/>
        <v>1</v>
      </c>
      <c r="BD10" s="32">
        <f t="shared" si="12"/>
        <v>1</v>
      </c>
      <c r="BE10" s="32">
        <f t="shared" si="12"/>
        <v>1</v>
      </c>
      <c r="BF10" s="32">
        <f t="shared" si="13"/>
        <v>1</v>
      </c>
      <c r="BG10" s="32">
        <f t="shared" si="13"/>
        <v>1</v>
      </c>
      <c r="BH10" s="32">
        <f t="shared" si="13"/>
        <v>1</v>
      </c>
      <c r="BI10" s="32">
        <f t="shared" si="13"/>
        <v>1</v>
      </c>
      <c r="BJ10" s="32">
        <f t="shared" si="13"/>
        <v>1</v>
      </c>
      <c r="BK10" s="32">
        <f t="shared" si="13"/>
        <v>1</v>
      </c>
      <c r="BL10" s="32">
        <f t="shared" si="13"/>
        <v>1</v>
      </c>
      <c r="BM10" s="32">
        <f t="shared" si="13"/>
        <v>0</v>
      </c>
      <c r="BN10" s="32">
        <f t="shared" si="13"/>
        <v>0</v>
      </c>
      <c r="BO10" s="32">
        <f t="shared" si="13"/>
        <v>0</v>
      </c>
      <c r="BP10" s="32">
        <f t="shared" si="14"/>
        <v>0</v>
      </c>
      <c r="BQ10" s="32">
        <f t="shared" si="14"/>
        <v>0</v>
      </c>
      <c r="BR10" s="32">
        <f t="shared" si="14"/>
        <v>0</v>
      </c>
      <c r="BS10" s="32">
        <f t="shared" si="14"/>
        <v>0</v>
      </c>
      <c r="BT10" s="32">
        <f t="shared" si="14"/>
        <v>0</v>
      </c>
      <c r="BU10" s="32">
        <f t="shared" si="14"/>
        <v>0</v>
      </c>
      <c r="BV10" s="32">
        <f t="shared" si="14"/>
        <v>0</v>
      </c>
      <c r="BW10" s="32">
        <f t="shared" si="14"/>
        <v>0</v>
      </c>
      <c r="BX10" s="32">
        <f t="shared" si="14"/>
        <v>0</v>
      </c>
      <c r="BY10" s="32">
        <f t="shared" si="14"/>
        <v>0</v>
      </c>
      <c r="BZ10" s="32">
        <f t="shared" si="15"/>
        <v>0</v>
      </c>
      <c r="CA10" s="32">
        <f t="shared" si="15"/>
        <v>0</v>
      </c>
      <c r="CB10" s="32">
        <f t="shared" si="15"/>
        <v>0</v>
      </c>
      <c r="CC10" s="32">
        <f t="shared" si="15"/>
        <v>0</v>
      </c>
      <c r="CD10" s="32">
        <f t="shared" si="15"/>
        <v>0</v>
      </c>
      <c r="CE10" s="32">
        <f t="shared" si="15"/>
        <v>0</v>
      </c>
      <c r="CF10" s="32">
        <f t="shared" si="15"/>
        <v>0</v>
      </c>
      <c r="CG10" s="32">
        <f t="shared" si="15"/>
        <v>0</v>
      </c>
      <c r="CH10" s="32">
        <f t="shared" si="15"/>
        <v>0</v>
      </c>
      <c r="CI10" s="32">
        <f t="shared" si="15"/>
        <v>0</v>
      </c>
      <c r="CJ10" s="32">
        <f t="shared" si="16"/>
        <v>0</v>
      </c>
      <c r="CK10" s="32">
        <f t="shared" si="16"/>
        <v>0</v>
      </c>
      <c r="CL10" s="32">
        <f t="shared" si="16"/>
        <v>0</v>
      </c>
      <c r="CM10" s="32">
        <f t="shared" si="16"/>
        <v>0</v>
      </c>
      <c r="CN10" s="32">
        <f t="shared" si="16"/>
        <v>0</v>
      </c>
      <c r="CO10" s="32">
        <f t="shared" si="16"/>
        <v>0</v>
      </c>
      <c r="CP10" s="32">
        <f t="shared" si="16"/>
        <v>0</v>
      </c>
      <c r="CQ10" s="32">
        <f t="shared" si="16"/>
        <v>0</v>
      </c>
      <c r="CR10" s="32"/>
      <c r="CS10" s="32"/>
      <c r="CT10" s="32"/>
      <c r="CU10" s="32"/>
      <c r="CV10" s="32"/>
      <c r="CW10" s="32"/>
      <c r="CX10" s="32"/>
      <c r="CY10" s="32"/>
      <c r="CZ10" s="32"/>
    </row>
    <row r="11" spans="1:104" x14ac:dyDescent="0.2">
      <c r="A11" s="1" t="s">
        <v>58</v>
      </c>
      <c r="B11" s="1"/>
      <c r="C11" s="4" t="s">
        <v>59</v>
      </c>
      <c r="D11" s="2" t="s">
        <v>63</v>
      </c>
      <c r="E11" s="42">
        <v>3</v>
      </c>
      <c r="F11" s="37" t="s">
        <v>32</v>
      </c>
      <c r="G11" s="37" t="str">
        <f t="shared" si="5"/>
        <v>N/A</v>
      </c>
      <c r="H11" s="37"/>
      <c r="I11" s="6">
        <f t="shared" si="6"/>
        <v>30</v>
      </c>
      <c r="J11" s="6">
        <f t="shared" si="7"/>
        <v>25</v>
      </c>
      <c r="K11" s="55">
        <f t="shared" si="8"/>
        <v>0</v>
      </c>
      <c r="L11" s="55">
        <f t="shared" si="8"/>
        <v>0</v>
      </c>
      <c r="M11" s="55">
        <f t="shared" si="8"/>
        <v>234</v>
      </c>
      <c r="N11" s="55">
        <f t="shared" si="8"/>
        <v>216</v>
      </c>
      <c r="O11" s="7">
        <v>45261</v>
      </c>
      <c r="P11" s="7">
        <v>45291</v>
      </c>
      <c r="Q11" s="9" t="s">
        <v>63</v>
      </c>
      <c r="R11" s="32">
        <f t="shared" si="9"/>
        <v>0</v>
      </c>
      <c r="S11" s="32">
        <f t="shared" si="9"/>
        <v>0</v>
      </c>
      <c r="T11" s="32">
        <f t="shared" si="9"/>
        <v>0</v>
      </c>
      <c r="U11" s="32">
        <f t="shared" si="9"/>
        <v>0</v>
      </c>
      <c r="V11" s="32">
        <f t="shared" si="9"/>
        <v>0</v>
      </c>
      <c r="W11" s="32">
        <f t="shared" si="9"/>
        <v>0</v>
      </c>
      <c r="X11" s="32">
        <f t="shared" si="9"/>
        <v>0</v>
      </c>
      <c r="Y11" s="32">
        <f t="shared" si="9"/>
        <v>0</v>
      </c>
      <c r="Z11" s="32">
        <f t="shared" si="9"/>
        <v>0</v>
      </c>
      <c r="AA11" s="32">
        <f t="shared" si="9"/>
        <v>0</v>
      </c>
      <c r="AB11" s="32">
        <f t="shared" si="10"/>
        <v>0</v>
      </c>
      <c r="AC11" s="32">
        <f t="shared" si="10"/>
        <v>0</v>
      </c>
      <c r="AD11" s="32">
        <f t="shared" si="10"/>
        <v>0</v>
      </c>
      <c r="AE11" s="32">
        <f t="shared" si="10"/>
        <v>0</v>
      </c>
      <c r="AF11" s="32">
        <f t="shared" si="10"/>
        <v>0</v>
      </c>
      <c r="AG11" s="32">
        <f t="shared" si="10"/>
        <v>0</v>
      </c>
      <c r="AH11" s="32">
        <f t="shared" si="10"/>
        <v>0</v>
      </c>
      <c r="AI11" s="32">
        <f t="shared" si="10"/>
        <v>1</v>
      </c>
      <c r="AJ11" s="32">
        <f t="shared" si="10"/>
        <v>1</v>
      </c>
      <c r="AK11" s="32">
        <f t="shared" si="10"/>
        <v>1</v>
      </c>
      <c r="AL11" s="32">
        <f t="shared" si="11"/>
        <v>1</v>
      </c>
      <c r="AM11" s="32">
        <f t="shared" si="11"/>
        <v>1</v>
      </c>
      <c r="AN11" s="32">
        <f t="shared" si="11"/>
        <v>1</v>
      </c>
      <c r="AO11" s="32">
        <f t="shared" si="11"/>
        <v>1</v>
      </c>
      <c r="AP11" s="32">
        <f t="shared" si="11"/>
        <v>1</v>
      </c>
      <c r="AQ11" s="32">
        <f t="shared" si="11"/>
        <v>1</v>
      </c>
      <c r="AR11" s="32">
        <f t="shared" si="11"/>
        <v>1</v>
      </c>
      <c r="AS11" s="32">
        <f t="shared" si="11"/>
        <v>1</v>
      </c>
      <c r="AT11" s="32">
        <f t="shared" si="11"/>
        <v>1</v>
      </c>
      <c r="AU11" s="32">
        <f t="shared" si="11"/>
        <v>1</v>
      </c>
      <c r="AV11" s="32">
        <f t="shared" si="12"/>
        <v>1</v>
      </c>
      <c r="AW11" s="32">
        <f t="shared" si="12"/>
        <v>1</v>
      </c>
      <c r="AX11" s="32">
        <f t="shared" si="12"/>
        <v>1</v>
      </c>
      <c r="AY11" s="32">
        <f t="shared" si="12"/>
        <v>1</v>
      </c>
      <c r="AZ11" s="32">
        <f t="shared" si="12"/>
        <v>1</v>
      </c>
      <c r="BA11" s="32">
        <f t="shared" si="12"/>
        <v>1</v>
      </c>
      <c r="BB11" s="32">
        <f t="shared" si="12"/>
        <v>1</v>
      </c>
      <c r="BC11" s="32">
        <f t="shared" si="12"/>
        <v>1</v>
      </c>
      <c r="BD11" s="32">
        <f t="shared" si="12"/>
        <v>1</v>
      </c>
      <c r="BE11" s="32">
        <f t="shared" si="12"/>
        <v>1</v>
      </c>
      <c r="BF11" s="32">
        <f t="shared" si="13"/>
        <v>1</v>
      </c>
      <c r="BG11" s="32">
        <f t="shared" si="13"/>
        <v>1</v>
      </c>
      <c r="BH11" s="32">
        <f t="shared" si="13"/>
        <v>1</v>
      </c>
      <c r="BI11" s="32">
        <f t="shared" si="13"/>
        <v>1</v>
      </c>
      <c r="BJ11" s="32">
        <f t="shared" si="13"/>
        <v>1</v>
      </c>
      <c r="BK11" s="32">
        <f t="shared" si="13"/>
        <v>1</v>
      </c>
      <c r="BL11" s="32">
        <f t="shared" si="13"/>
        <v>1</v>
      </c>
      <c r="BM11" s="32">
        <f t="shared" si="13"/>
        <v>0</v>
      </c>
      <c r="BN11" s="32">
        <f t="shared" si="13"/>
        <v>0</v>
      </c>
      <c r="BO11" s="32">
        <f t="shared" si="13"/>
        <v>0</v>
      </c>
      <c r="BP11" s="32">
        <f t="shared" si="14"/>
        <v>0</v>
      </c>
      <c r="BQ11" s="32">
        <f t="shared" si="14"/>
        <v>0</v>
      </c>
      <c r="BR11" s="32">
        <f t="shared" si="14"/>
        <v>0</v>
      </c>
      <c r="BS11" s="32">
        <f t="shared" si="14"/>
        <v>0</v>
      </c>
      <c r="BT11" s="32">
        <f t="shared" si="14"/>
        <v>0</v>
      </c>
      <c r="BU11" s="32">
        <f t="shared" si="14"/>
        <v>0</v>
      </c>
      <c r="BV11" s="32">
        <f t="shared" si="14"/>
        <v>0</v>
      </c>
      <c r="BW11" s="32">
        <f t="shared" si="14"/>
        <v>0</v>
      </c>
      <c r="BX11" s="32">
        <f t="shared" si="14"/>
        <v>0</v>
      </c>
      <c r="BY11" s="32">
        <f t="shared" si="14"/>
        <v>0</v>
      </c>
      <c r="BZ11" s="32">
        <f t="shared" si="15"/>
        <v>0</v>
      </c>
      <c r="CA11" s="32">
        <f t="shared" si="15"/>
        <v>0</v>
      </c>
      <c r="CB11" s="32">
        <f t="shared" si="15"/>
        <v>0</v>
      </c>
      <c r="CC11" s="32">
        <f t="shared" si="15"/>
        <v>0</v>
      </c>
      <c r="CD11" s="32">
        <f t="shared" si="15"/>
        <v>0</v>
      </c>
      <c r="CE11" s="32">
        <f t="shared" si="15"/>
        <v>0</v>
      </c>
      <c r="CF11" s="32">
        <f t="shared" si="15"/>
        <v>0</v>
      </c>
      <c r="CG11" s="32">
        <f t="shared" si="15"/>
        <v>0</v>
      </c>
      <c r="CH11" s="32">
        <f t="shared" si="15"/>
        <v>0</v>
      </c>
      <c r="CI11" s="32">
        <f t="shared" si="15"/>
        <v>0</v>
      </c>
      <c r="CJ11" s="32">
        <f t="shared" si="16"/>
        <v>0</v>
      </c>
      <c r="CK11" s="32">
        <f t="shared" si="16"/>
        <v>0</v>
      </c>
      <c r="CL11" s="32">
        <f t="shared" si="16"/>
        <v>0</v>
      </c>
      <c r="CM11" s="32">
        <f t="shared" si="16"/>
        <v>0</v>
      </c>
      <c r="CN11" s="32">
        <f t="shared" si="16"/>
        <v>0</v>
      </c>
      <c r="CO11" s="32">
        <f t="shared" si="16"/>
        <v>0</v>
      </c>
      <c r="CP11" s="32">
        <f t="shared" si="16"/>
        <v>0</v>
      </c>
      <c r="CQ11" s="32">
        <f t="shared" si="16"/>
        <v>0</v>
      </c>
      <c r="CR11" s="32"/>
      <c r="CS11" s="32"/>
      <c r="CT11" s="32"/>
      <c r="CU11" s="32"/>
      <c r="CV11" s="32"/>
      <c r="CW11" s="32"/>
      <c r="CX11" s="32"/>
      <c r="CY11" s="32"/>
      <c r="CZ11" s="32"/>
    </row>
    <row r="12" spans="1:104" x14ac:dyDescent="0.2">
      <c r="A12" s="1" t="s">
        <v>58</v>
      </c>
      <c r="B12" s="1"/>
      <c r="C12" s="2" t="s">
        <v>59</v>
      </c>
      <c r="D12" s="2" t="s">
        <v>64</v>
      </c>
      <c r="E12" s="42">
        <v>1</v>
      </c>
      <c r="F12" s="37" t="s">
        <v>32</v>
      </c>
      <c r="G12" s="37" t="str">
        <f t="shared" si="5"/>
        <v>N/A</v>
      </c>
      <c r="H12" s="37"/>
      <c r="I12" s="6">
        <f t="shared" si="6"/>
        <v>75</v>
      </c>
      <c r="J12" s="6">
        <f t="shared" si="7"/>
        <v>62</v>
      </c>
      <c r="K12" s="55">
        <f t="shared" si="8"/>
        <v>0</v>
      </c>
      <c r="L12" s="55">
        <f t="shared" si="8"/>
        <v>0</v>
      </c>
      <c r="M12" s="55">
        <f t="shared" si="8"/>
        <v>27</v>
      </c>
      <c r="N12" s="55">
        <f t="shared" si="8"/>
        <v>216</v>
      </c>
      <c r="O12" s="7">
        <v>45245</v>
      </c>
      <c r="P12" s="7">
        <v>45320</v>
      </c>
      <c r="Q12" s="9" t="s">
        <v>64</v>
      </c>
      <c r="R12" s="32">
        <f t="shared" si="9"/>
        <v>0</v>
      </c>
      <c r="S12" s="32">
        <f t="shared" si="9"/>
        <v>1</v>
      </c>
      <c r="T12" s="32">
        <f t="shared" si="9"/>
        <v>1</v>
      </c>
      <c r="U12" s="32">
        <f t="shared" si="9"/>
        <v>1</v>
      </c>
      <c r="V12" s="32">
        <f t="shared" si="9"/>
        <v>1</v>
      </c>
      <c r="W12" s="32">
        <f t="shared" si="9"/>
        <v>1</v>
      </c>
      <c r="X12" s="32">
        <f t="shared" si="9"/>
        <v>1</v>
      </c>
      <c r="Y12" s="32">
        <f t="shared" si="9"/>
        <v>1</v>
      </c>
      <c r="Z12" s="32">
        <f t="shared" si="9"/>
        <v>1</v>
      </c>
      <c r="AA12" s="32">
        <f t="shared" si="9"/>
        <v>1</v>
      </c>
      <c r="AB12" s="32">
        <f t="shared" si="10"/>
        <v>1</v>
      </c>
      <c r="AC12" s="32">
        <f t="shared" si="10"/>
        <v>1</v>
      </c>
      <c r="AD12" s="32">
        <f t="shared" si="10"/>
        <v>1</v>
      </c>
      <c r="AE12" s="32">
        <f t="shared" si="10"/>
        <v>1</v>
      </c>
      <c r="AF12" s="32">
        <f t="shared" si="10"/>
        <v>1</v>
      </c>
      <c r="AG12" s="32">
        <f t="shared" si="10"/>
        <v>1</v>
      </c>
      <c r="AH12" s="32">
        <f t="shared" si="10"/>
        <v>1</v>
      </c>
      <c r="AI12" s="32">
        <f t="shared" si="10"/>
        <v>1</v>
      </c>
      <c r="AJ12" s="32">
        <f t="shared" si="10"/>
        <v>1</v>
      </c>
      <c r="AK12" s="32">
        <f t="shared" si="10"/>
        <v>1</v>
      </c>
      <c r="AL12" s="32">
        <f t="shared" si="11"/>
        <v>1</v>
      </c>
      <c r="AM12" s="32">
        <f t="shared" si="11"/>
        <v>1</v>
      </c>
      <c r="AN12" s="32">
        <f t="shared" si="11"/>
        <v>1</v>
      </c>
      <c r="AO12" s="32">
        <f t="shared" si="11"/>
        <v>1</v>
      </c>
      <c r="AP12" s="32">
        <f t="shared" si="11"/>
        <v>1</v>
      </c>
      <c r="AQ12" s="32">
        <f t="shared" si="11"/>
        <v>1</v>
      </c>
      <c r="AR12" s="32">
        <f t="shared" si="11"/>
        <v>1</v>
      </c>
      <c r="AS12" s="32">
        <f t="shared" si="11"/>
        <v>1</v>
      </c>
      <c r="AT12" s="32">
        <f t="shared" si="11"/>
        <v>1</v>
      </c>
      <c r="AU12" s="32">
        <f t="shared" si="11"/>
        <v>1</v>
      </c>
      <c r="AV12" s="32">
        <f t="shared" si="12"/>
        <v>1</v>
      </c>
      <c r="AW12" s="32">
        <f t="shared" si="12"/>
        <v>1</v>
      </c>
      <c r="AX12" s="32">
        <f t="shared" si="12"/>
        <v>1</v>
      </c>
      <c r="AY12" s="32">
        <f t="shared" si="12"/>
        <v>1</v>
      </c>
      <c r="AZ12" s="32">
        <f t="shared" si="12"/>
        <v>1</v>
      </c>
      <c r="BA12" s="32">
        <f t="shared" si="12"/>
        <v>1</v>
      </c>
      <c r="BB12" s="32">
        <f t="shared" si="12"/>
        <v>1</v>
      </c>
      <c r="BC12" s="32">
        <f t="shared" si="12"/>
        <v>1</v>
      </c>
      <c r="BD12" s="32">
        <f t="shared" si="12"/>
        <v>1</v>
      </c>
      <c r="BE12" s="32">
        <f t="shared" si="12"/>
        <v>1</v>
      </c>
      <c r="BF12" s="32">
        <f t="shared" si="13"/>
        <v>1</v>
      </c>
      <c r="BG12" s="32">
        <f t="shared" si="13"/>
        <v>1</v>
      </c>
      <c r="BH12" s="32">
        <f t="shared" si="13"/>
        <v>1</v>
      </c>
      <c r="BI12" s="32">
        <f t="shared" si="13"/>
        <v>1</v>
      </c>
      <c r="BJ12" s="32">
        <f t="shared" si="13"/>
        <v>1</v>
      </c>
      <c r="BK12" s="32">
        <f t="shared" si="13"/>
        <v>1</v>
      </c>
      <c r="BL12" s="32">
        <f t="shared" si="13"/>
        <v>1</v>
      </c>
      <c r="BM12" s="32">
        <f t="shared" si="13"/>
        <v>1</v>
      </c>
      <c r="BN12" s="32">
        <f t="shared" si="13"/>
        <v>1</v>
      </c>
      <c r="BO12" s="32">
        <f t="shared" si="13"/>
        <v>1</v>
      </c>
      <c r="BP12" s="32">
        <f t="shared" si="14"/>
        <v>1</v>
      </c>
      <c r="BQ12" s="32">
        <f t="shared" si="14"/>
        <v>1</v>
      </c>
      <c r="BR12" s="32">
        <f t="shared" si="14"/>
        <v>1</v>
      </c>
      <c r="BS12" s="32">
        <f t="shared" si="14"/>
        <v>1</v>
      </c>
      <c r="BT12" s="32">
        <f t="shared" si="14"/>
        <v>1</v>
      </c>
      <c r="BU12" s="32">
        <f t="shared" si="14"/>
        <v>1</v>
      </c>
      <c r="BV12" s="32">
        <f t="shared" si="14"/>
        <v>1</v>
      </c>
      <c r="BW12" s="32">
        <f t="shared" si="14"/>
        <v>1</v>
      </c>
      <c r="BX12" s="32">
        <f t="shared" si="14"/>
        <v>1</v>
      </c>
      <c r="BY12" s="32">
        <f t="shared" si="14"/>
        <v>1</v>
      </c>
      <c r="BZ12" s="32">
        <f t="shared" si="15"/>
        <v>1</v>
      </c>
      <c r="CA12" s="32">
        <f t="shared" si="15"/>
        <v>1</v>
      </c>
      <c r="CB12" s="32">
        <f t="shared" si="15"/>
        <v>1</v>
      </c>
      <c r="CC12" s="32">
        <f t="shared" si="15"/>
        <v>1</v>
      </c>
      <c r="CD12" s="32">
        <f t="shared" si="15"/>
        <v>1</v>
      </c>
      <c r="CE12" s="32">
        <f t="shared" si="15"/>
        <v>1</v>
      </c>
      <c r="CF12" s="32">
        <f t="shared" si="15"/>
        <v>1</v>
      </c>
      <c r="CG12" s="32">
        <f t="shared" si="15"/>
        <v>1</v>
      </c>
      <c r="CH12" s="32">
        <f t="shared" si="15"/>
        <v>1</v>
      </c>
      <c r="CI12" s="32">
        <f t="shared" si="15"/>
        <v>1</v>
      </c>
      <c r="CJ12" s="32">
        <f t="shared" si="16"/>
        <v>1</v>
      </c>
      <c r="CK12" s="32">
        <f t="shared" si="16"/>
        <v>1</v>
      </c>
      <c r="CL12" s="32">
        <f t="shared" si="16"/>
        <v>1</v>
      </c>
      <c r="CM12" s="32">
        <f t="shared" si="16"/>
        <v>1</v>
      </c>
      <c r="CN12" s="32">
        <f t="shared" si="16"/>
        <v>1</v>
      </c>
      <c r="CO12" s="32">
        <f t="shared" si="16"/>
        <v>1</v>
      </c>
      <c r="CP12" s="32">
        <f t="shared" si="16"/>
        <v>0</v>
      </c>
      <c r="CQ12" s="32">
        <f t="shared" si="16"/>
        <v>0</v>
      </c>
      <c r="CR12" s="32"/>
      <c r="CS12" s="32"/>
      <c r="CT12" s="32"/>
      <c r="CU12" s="32"/>
      <c r="CV12" s="32"/>
      <c r="CW12" s="32"/>
      <c r="CX12" s="32"/>
      <c r="CY12" s="32"/>
      <c r="CZ12" s="32"/>
    </row>
    <row r="13" spans="1:104" x14ac:dyDescent="0.2">
      <c r="A13" s="1" t="s">
        <v>58</v>
      </c>
      <c r="B13" s="1"/>
      <c r="C13" s="2" t="s">
        <v>59</v>
      </c>
      <c r="D13" s="2" t="s">
        <v>65</v>
      </c>
      <c r="E13" s="42">
        <v>1</v>
      </c>
      <c r="F13" s="37" t="s">
        <v>32</v>
      </c>
      <c r="G13" s="37" t="str">
        <f t="shared" si="5"/>
        <v>N/A</v>
      </c>
      <c r="H13" s="37"/>
      <c r="I13" s="6">
        <f>IF(OR(P13="",O13=""),0,P13-O13)</f>
        <v>45</v>
      </c>
      <c r="J13" s="6">
        <f t="shared" si="7"/>
        <v>37</v>
      </c>
      <c r="K13" s="55">
        <f t="shared" si="8"/>
        <v>0</v>
      </c>
      <c r="L13" s="55">
        <f t="shared" si="8"/>
        <v>0</v>
      </c>
      <c r="M13" s="55">
        <f t="shared" si="8"/>
        <v>18</v>
      </c>
      <c r="N13" s="55">
        <f t="shared" si="8"/>
        <v>216</v>
      </c>
      <c r="O13" s="7">
        <v>45276</v>
      </c>
      <c r="P13" s="7">
        <v>45321</v>
      </c>
      <c r="Q13" s="9" t="s">
        <v>65</v>
      </c>
      <c r="R13" s="32">
        <f t="shared" si="9"/>
        <v>0</v>
      </c>
      <c r="S13" s="32">
        <f t="shared" si="9"/>
        <v>0</v>
      </c>
      <c r="T13" s="32">
        <f t="shared" si="9"/>
        <v>0</v>
      </c>
      <c r="U13" s="32">
        <f t="shared" si="9"/>
        <v>0</v>
      </c>
      <c r="V13" s="32">
        <f t="shared" si="9"/>
        <v>0</v>
      </c>
      <c r="W13" s="32">
        <f t="shared" si="9"/>
        <v>0</v>
      </c>
      <c r="X13" s="32">
        <f t="shared" si="9"/>
        <v>0</v>
      </c>
      <c r="Y13" s="32">
        <f t="shared" si="9"/>
        <v>0</v>
      </c>
      <c r="Z13" s="32">
        <f t="shared" si="9"/>
        <v>0</v>
      </c>
      <c r="AA13" s="32">
        <f t="shared" si="9"/>
        <v>0</v>
      </c>
      <c r="AB13" s="32">
        <f t="shared" si="10"/>
        <v>0</v>
      </c>
      <c r="AC13" s="32">
        <f t="shared" si="10"/>
        <v>0</v>
      </c>
      <c r="AD13" s="32">
        <f t="shared" si="10"/>
        <v>0</v>
      </c>
      <c r="AE13" s="32">
        <f t="shared" si="10"/>
        <v>0</v>
      </c>
      <c r="AF13" s="32">
        <f t="shared" si="10"/>
        <v>0</v>
      </c>
      <c r="AG13" s="32">
        <f t="shared" si="10"/>
        <v>0</v>
      </c>
      <c r="AH13" s="32">
        <f t="shared" si="10"/>
        <v>0</v>
      </c>
      <c r="AI13" s="32">
        <f t="shared" si="10"/>
        <v>0</v>
      </c>
      <c r="AJ13" s="32">
        <f t="shared" si="10"/>
        <v>0</v>
      </c>
      <c r="AK13" s="32">
        <f t="shared" si="10"/>
        <v>0</v>
      </c>
      <c r="AL13" s="32">
        <f t="shared" si="11"/>
        <v>0</v>
      </c>
      <c r="AM13" s="32">
        <f t="shared" si="11"/>
        <v>0</v>
      </c>
      <c r="AN13" s="32">
        <f t="shared" si="11"/>
        <v>0</v>
      </c>
      <c r="AO13" s="32">
        <f t="shared" si="11"/>
        <v>0</v>
      </c>
      <c r="AP13" s="32">
        <f t="shared" si="11"/>
        <v>0</v>
      </c>
      <c r="AQ13" s="32">
        <f t="shared" si="11"/>
        <v>0</v>
      </c>
      <c r="AR13" s="32">
        <f t="shared" si="11"/>
        <v>0</v>
      </c>
      <c r="AS13" s="32">
        <f t="shared" si="11"/>
        <v>0</v>
      </c>
      <c r="AT13" s="32">
        <f t="shared" si="11"/>
        <v>0</v>
      </c>
      <c r="AU13" s="32">
        <f t="shared" si="11"/>
        <v>0</v>
      </c>
      <c r="AV13" s="32">
        <f t="shared" si="12"/>
        <v>0</v>
      </c>
      <c r="AW13" s="32">
        <f t="shared" si="12"/>
        <v>0</v>
      </c>
      <c r="AX13" s="32">
        <f t="shared" si="12"/>
        <v>1</v>
      </c>
      <c r="AY13" s="32">
        <f t="shared" si="12"/>
        <v>1</v>
      </c>
      <c r="AZ13" s="32">
        <f t="shared" si="12"/>
        <v>1</v>
      </c>
      <c r="BA13" s="32">
        <f t="shared" si="12"/>
        <v>1</v>
      </c>
      <c r="BB13" s="32">
        <f t="shared" si="12"/>
        <v>1</v>
      </c>
      <c r="BC13" s="32">
        <f t="shared" si="12"/>
        <v>1</v>
      </c>
      <c r="BD13" s="32">
        <f t="shared" si="12"/>
        <v>1</v>
      </c>
      <c r="BE13" s="32">
        <f t="shared" si="12"/>
        <v>1</v>
      </c>
      <c r="BF13" s="32">
        <f t="shared" si="13"/>
        <v>1</v>
      </c>
      <c r="BG13" s="32">
        <f t="shared" si="13"/>
        <v>1</v>
      </c>
      <c r="BH13" s="32">
        <f t="shared" si="13"/>
        <v>1</v>
      </c>
      <c r="BI13" s="32">
        <f t="shared" si="13"/>
        <v>1</v>
      </c>
      <c r="BJ13" s="32">
        <f t="shared" si="13"/>
        <v>1</v>
      </c>
      <c r="BK13" s="32">
        <f t="shared" si="13"/>
        <v>1</v>
      </c>
      <c r="BL13" s="32">
        <f t="shared" si="13"/>
        <v>1</v>
      </c>
      <c r="BM13" s="32">
        <f t="shared" si="13"/>
        <v>1</v>
      </c>
      <c r="BN13" s="32">
        <f t="shared" si="13"/>
        <v>1</v>
      </c>
      <c r="BO13" s="32">
        <f t="shared" si="13"/>
        <v>1</v>
      </c>
      <c r="BP13" s="32">
        <f t="shared" si="14"/>
        <v>1</v>
      </c>
      <c r="BQ13" s="32">
        <f t="shared" si="14"/>
        <v>1</v>
      </c>
      <c r="BR13" s="32">
        <f t="shared" si="14"/>
        <v>1</v>
      </c>
      <c r="BS13" s="32">
        <f t="shared" si="14"/>
        <v>1</v>
      </c>
      <c r="BT13" s="32">
        <f t="shared" si="14"/>
        <v>1</v>
      </c>
      <c r="BU13" s="32">
        <f t="shared" si="14"/>
        <v>1</v>
      </c>
      <c r="BV13" s="32">
        <f t="shared" si="14"/>
        <v>1</v>
      </c>
      <c r="BW13" s="32">
        <f t="shared" si="14"/>
        <v>1</v>
      </c>
      <c r="BX13" s="32">
        <f t="shared" si="14"/>
        <v>1</v>
      </c>
      <c r="BY13" s="32">
        <f t="shared" si="14"/>
        <v>1</v>
      </c>
      <c r="BZ13" s="32">
        <f t="shared" si="15"/>
        <v>1</v>
      </c>
      <c r="CA13" s="32">
        <f t="shared" si="15"/>
        <v>1</v>
      </c>
      <c r="CB13" s="32">
        <f t="shared" si="15"/>
        <v>1</v>
      </c>
      <c r="CC13" s="32">
        <f t="shared" si="15"/>
        <v>1</v>
      </c>
      <c r="CD13" s="32">
        <f t="shared" si="15"/>
        <v>1</v>
      </c>
      <c r="CE13" s="32">
        <f t="shared" si="15"/>
        <v>1</v>
      </c>
      <c r="CF13" s="32">
        <f t="shared" si="15"/>
        <v>1</v>
      </c>
      <c r="CG13" s="32">
        <f t="shared" si="15"/>
        <v>1</v>
      </c>
      <c r="CH13" s="32">
        <f t="shared" si="15"/>
        <v>1</v>
      </c>
      <c r="CI13" s="32">
        <f t="shared" si="15"/>
        <v>1</v>
      </c>
      <c r="CJ13" s="32">
        <f t="shared" si="16"/>
        <v>1</v>
      </c>
      <c r="CK13" s="32">
        <f t="shared" si="16"/>
        <v>1</v>
      </c>
      <c r="CL13" s="32">
        <f t="shared" si="16"/>
        <v>1</v>
      </c>
      <c r="CM13" s="32">
        <f t="shared" si="16"/>
        <v>1</v>
      </c>
      <c r="CN13" s="32">
        <f t="shared" si="16"/>
        <v>1</v>
      </c>
      <c r="CO13" s="32">
        <f t="shared" si="16"/>
        <v>1</v>
      </c>
      <c r="CP13" s="32">
        <f t="shared" si="16"/>
        <v>1</v>
      </c>
      <c r="CQ13" s="32">
        <f t="shared" si="16"/>
        <v>0</v>
      </c>
      <c r="CR13" s="32"/>
      <c r="CS13" s="32"/>
      <c r="CT13" s="32"/>
      <c r="CU13" s="32"/>
      <c r="CV13" s="32"/>
      <c r="CW13" s="32"/>
      <c r="CX13" s="32"/>
      <c r="CY13" s="32"/>
      <c r="CZ13" s="32"/>
    </row>
    <row r="14" spans="1:104" x14ac:dyDescent="0.2">
      <c r="A14" s="1" t="s">
        <v>58</v>
      </c>
      <c r="B14" s="1"/>
      <c r="C14" s="2" t="s">
        <v>59</v>
      </c>
      <c r="D14" s="2" t="s">
        <v>66</v>
      </c>
      <c r="E14" s="42">
        <v>1</v>
      </c>
      <c r="F14" s="37" t="s">
        <v>32</v>
      </c>
      <c r="G14" s="37" t="str">
        <f t="shared" si="5"/>
        <v>N/A</v>
      </c>
      <c r="H14" s="37"/>
      <c r="I14" s="6">
        <f>IF(OR(P14="",O14=""),0,P14-O14)</f>
        <v>25</v>
      </c>
      <c r="J14" s="6">
        <f t="shared" si="7"/>
        <v>22</v>
      </c>
      <c r="K14" s="55">
        <f t="shared" si="8"/>
        <v>0</v>
      </c>
      <c r="L14" s="55">
        <f t="shared" si="8"/>
        <v>0</v>
      </c>
      <c r="M14" s="55">
        <f t="shared" si="8"/>
        <v>18</v>
      </c>
      <c r="N14" s="55">
        <f t="shared" si="8"/>
        <v>216</v>
      </c>
      <c r="O14" s="7">
        <v>45296</v>
      </c>
      <c r="P14" s="7">
        <v>45321</v>
      </c>
      <c r="Q14" s="9" t="s">
        <v>66</v>
      </c>
      <c r="R14" s="32">
        <f t="shared" si="9"/>
        <v>0</v>
      </c>
      <c r="S14" s="32">
        <f t="shared" si="9"/>
        <v>0</v>
      </c>
      <c r="T14" s="32">
        <f t="shared" si="9"/>
        <v>0</v>
      </c>
      <c r="U14" s="32">
        <f t="shared" si="9"/>
        <v>0</v>
      </c>
      <c r="V14" s="32">
        <f t="shared" si="9"/>
        <v>0</v>
      </c>
      <c r="W14" s="32">
        <f t="shared" si="9"/>
        <v>0</v>
      </c>
      <c r="X14" s="32">
        <f t="shared" si="9"/>
        <v>0</v>
      </c>
      <c r="Y14" s="32">
        <f t="shared" si="9"/>
        <v>0</v>
      </c>
      <c r="Z14" s="32">
        <f t="shared" si="9"/>
        <v>0</v>
      </c>
      <c r="AA14" s="32">
        <f t="shared" si="9"/>
        <v>0</v>
      </c>
      <c r="AB14" s="32">
        <f t="shared" si="10"/>
        <v>0</v>
      </c>
      <c r="AC14" s="32">
        <f t="shared" si="10"/>
        <v>0</v>
      </c>
      <c r="AD14" s="32">
        <f t="shared" si="10"/>
        <v>0</v>
      </c>
      <c r="AE14" s="32">
        <f t="shared" si="10"/>
        <v>0</v>
      </c>
      <c r="AF14" s="32">
        <f t="shared" si="10"/>
        <v>0</v>
      </c>
      <c r="AG14" s="32">
        <f t="shared" si="10"/>
        <v>0</v>
      </c>
      <c r="AH14" s="32">
        <f t="shared" si="10"/>
        <v>0</v>
      </c>
      <c r="AI14" s="32">
        <f t="shared" si="10"/>
        <v>0</v>
      </c>
      <c r="AJ14" s="32">
        <f t="shared" si="10"/>
        <v>0</v>
      </c>
      <c r="AK14" s="32">
        <f t="shared" si="10"/>
        <v>0</v>
      </c>
      <c r="AL14" s="32">
        <f t="shared" si="11"/>
        <v>0</v>
      </c>
      <c r="AM14" s="32">
        <f t="shared" si="11"/>
        <v>0</v>
      </c>
      <c r="AN14" s="32">
        <f t="shared" si="11"/>
        <v>0</v>
      </c>
      <c r="AO14" s="32">
        <f t="shared" si="11"/>
        <v>0</v>
      </c>
      <c r="AP14" s="32">
        <f t="shared" si="11"/>
        <v>0</v>
      </c>
      <c r="AQ14" s="32">
        <f t="shared" si="11"/>
        <v>0</v>
      </c>
      <c r="AR14" s="32">
        <f t="shared" si="11"/>
        <v>0</v>
      </c>
      <c r="AS14" s="32">
        <f t="shared" si="11"/>
        <v>0</v>
      </c>
      <c r="AT14" s="32">
        <f t="shared" si="11"/>
        <v>0</v>
      </c>
      <c r="AU14" s="32">
        <f t="shared" si="11"/>
        <v>0</v>
      </c>
      <c r="AV14" s="32">
        <f t="shared" si="12"/>
        <v>0</v>
      </c>
      <c r="AW14" s="32">
        <f t="shared" si="12"/>
        <v>0</v>
      </c>
      <c r="AX14" s="32">
        <f t="shared" si="12"/>
        <v>0</v>
      </c>
      <c r="AY14" s="32">
        <f t="shared" si="12"/>
        <v>0</v>
      </c>
      <c r="AZ14" s="32">
        <f t="shared" si="12"/>
        <v>0</v>
      </c>
      <c r="BA14" s="32">
        <f t="shared" si="12"/>
        <v>0</v>
      </c>
      <c r="BB14" s="32">
        <f t="shared" si="12"/>
        <v>0</v>
      </c>
      <c r="BC14" s="32">
        <f t="shared" si="12"/>
        <v>0</v>
      </c>
      <c r="BD14" s="32">
        <f t="shared" si="12"/>
        <v>0</v>
      </c>
      <c r="BE14" s="32">
        <f t="shared" si="12"/>
        <v>0</v>
      </c>
      <c r="BF14" s="32">
        <f t="shared" si="13"/>
        <v>0</v>
      </c>
      <c r="BG14" s="32">
        <f t="shared" si="13"/>
        <v>0</v>
      </c>
      <c r="BH14" s="32">
        <f t="shared" si="13"/>
        <v>0</v>
      </c>
      <c r="BI14" s="32">
        <f t="shared" si="13"/>
        <v>0</v>
      </c>
      <c r="BJ14" s="32">
        <f t="shared" si="13"/>
        <v>0</v>
      </c>
      <c r="BK14" s="32">
        <f t="shared" si="13"/>
        <v>0</v>
      </c>
      <c r="BL14" s="32">
        <f t="shared" si="13"/>
        <v>0</v>
      </c>
      <c r="BM14" s="32">
        <f t="shared" si="13"/>
        <v>0</v>
      </c>
      <c r="BN14" s="32">
        <f t="shared" si="13"/>
        <v>0</v>
      </c>
      <c r="BO14" s="32">
        <f t="shared" si="13"/>
        <v>0</v>
      </c>
      <c r="BP14" s="32">
        <f t="shared" si="14"/>
        <v>0</v>
      </c>
      <c r="BQ14" s="32">
        <f t="shared" si="14"/>
        <v>0</v>
      </c>
      <c r="BR14" s="32">
        <f t="shared" si="14"/>
        <v>1</v>
      </c>
      <c r="BS14" s="32">
        <f t="shared" si="14"/>
        <v>1</v>
      </c>
      <c r="BT14" s="32">
        <f t="shared" si="14"/>
        <v>1</v>
      </c>
      <c r="BU14" s="32">
        <f t="shared" si="14"/>
        <v>1</v>
      </c>
      <c r="BV14" s="32">
        <f t="shared" si="14"/>
        <v>1</v>
      </c>
      <c r="BW14" s="32">
        <f t="shared" si="14"/>
        <v>1</v>
      </c>
      <c r="BX14" s="32">
        <f t="shared" si="14"/>
        <v>1</v>
      </c>
      <c r="BY14" s="32">
        <f t="shared" si="14"/>
        <v>1</v>
      </c>
      <c r="BZ14" s="32">
        <f t="shared" si="15"/>
        <v>1</v>
      </c>
      <c r="CA14" s="32">
        <f t="shared" si="15"/>
        <v>1</v>
      </c>
      <c r="CB14" s="32">
        <f t="shared" si="15"/>
        <v>1</v>
      </c>
      <c r="CC14" s="32">
        <f t="shared" si="15"/>
        <v>1</v>
      </c>
      <c r="CD14" s="32">
        <f t="shared" si="15"/>
        <v>1</v>
      </c>
      <c r="CE14" s="32">
        <f t="shared" si="15"/>
        <v>1</v>
      </c>
      <c r="CF14" s="32">
        <f t="shared" si="15"/>
        <v>1</v>
      </c>
      <c r="CG14" s="32">
        <f t="shared" si="15"/>
        <v>1</v>
      </c>
      <c r="CH14" s="32">
        <f t="shared" si="15"/>
        <v>1</v>
      </c>
      <c r="CI14" s="32">
        <f t="shared" si="15"/>
        <v>1</v>
      </c>
      <c r="CJ14" s="32">
        <f t="shared" si="16"/>
        <v>1</v>
      </c>
      <c r="CK14" s="32">
        <f t="shared" si="16"/>
        <v>1</v>
      </c>
      <c r="CL14" s="32">
        <f t="shared" si="16"/>
        <v>1</v>
      </c>
      <c r="CM14" s="32">
        <f t="shared" si="16"/>
        <v>1</v>
      </c>
      <c r="CN14" s="32">
        <f t="shared" si="16"/>
        <v>1</v>
      </c>
      <c r="CO14" s="32">
        <f t="shared" si="16"/>
        <v>1</v>
      </c>
      <c r="CP14" s="32">
        <f t="shared" si="16"/>
        <v>1</v>
      </c>
      <c r="CQ14" s="32">
        <f t="shared" si="16"/>
        <v>0</v>
      </c>
      <c r="CR14" s="32"/>
      <c r="CS14" s="32"/>
      <c r="CT14" s="32"/>
      <c r="CU14" s="32"/>
      <c r="CV14" s="32"/>
      <c r="CW14" s="32"/>
      <c r="CX14" s="32"/>
      <c r="CY14" s="32"/>
      <c r="CZ14" s="32"/>
    </row>
    <row r="15" spans="1:104" x14ac:dyDescent="0.2">
      <c r="A15" s="1" t="s">
        <v>58</v>
      </c>
      <c r="B15" s="1"/>
      <c r="C15" s="2" t="s">
        <v>59</v>
      </c>
      <c r="D15" s="2" t="s">
        <v>66</v>
      </c>
      <c r="E15" s="42">
        <v>2</v>
      </c>
      <c r="F15" s="37" t="s">
        <v>32</v>
      </c>
      <c r="G15" s="37" t="str">
        <f t="shared" si="5"/>
        <v>N/A</v>
      </c>
      <c r="H15" s="37"/>
      <c r="I15" s="6">
        <f>IF(OR(P15="",O15=""),0,P15-O15)</f>
        <v>25</v>
      </c>
      <c r="J15" s="6">
        <f t="shared" si="7"/>
        <v>22</v>
      </c>
      <c r="K15" s="55">
        <f t="shared" si="8"/>
        <v>0</v>
      </c>
      <c r="L15" s="55">
        <f t="shared" si="8"/>
        <v>0</v>
      </c>
      <c r="M15" s="55">
        <f t="shared" si="8"/>
        <v>18</v>
      </c>
      <c r="N15" s="55">
        <f t="shared" si="8"/>
        <v>216</v>
      </c>
      <c r="O15" s="7">
        <v>45296</v>
      </c>
      <c r="P15" s="7">
        <v>45321</v>
      </c>
      <c r="Q15" s="9" t="s">
        <v>66</v>
      </c>
      <c r="R15" s="32">
        <f t="shared" si="9"/>
        <v>0</v>
      </c>
      <c r="S15" s="32">
        <f t="shared" si="9"/>
        <v>0</v>
      </c>
      <c r="T15" s="32">
        <f t="shared" si="9"/>
        <v>0</v>
      </c>
      <c r="U15" s="32">
        <f t="shared" si="9"/>
        <v>0</v>
      </c>
      <c r="V15" s="32">
        <f t="shared" si="9"/>
        <v>0</v>
      </c>
      <c r="W15" s="32">
        <f t="shared" si="9"/>
        <v>0</v>
      </c>
      <c r="X15" s="32">
        <f t="shared" si="9"/>
        <v>0</v>
      </c>
      <c r="Y15" s="32">
        <f t="shared" si="9"/>
        <v>0</v>
      </c>
      <c r="Z15" s="32">
        <f t="shared" si="9"/>
        <v>0</v>
      </c>
      <c r="AA15" s="32">
        <f t="shared" si="9"/>
        <v>0</v>
      </c>
      <c r="AB15" s="32">
        <f t="shared" si="10"/>
        <v>0</v>
      </c>
      <c r="AC15" s="32">
        <f t="shared" si="10"/>
        <v>0</v>
      </c>
      <c r="AD15" s="32">
        <f t="shared" si="10"/>
        <v>0</v>
      </c>
      <c r="AE15" s="32">
        <f t="shared" si="10"/>
        <v>0</v>
      </c>
      <c r="AF15" s="32">
        <f t="shared" si="10"/>
        <v>0</v>
      </c>
      <c r="AG15" s="32">
        <f t="shared" si="10"/>
        <v>0</v>
      </c>
      <c r="AH15" s="32">
        <f t="shared" si="10"/>
        <v>0</v>
      </c>
      <c r="AI15" s="32">
        <f t="shared" si="10"/>
        <v>0</v>
      </c>
      <c r="AJ15" s="32">
        <f t="shared" si="10"/>
        <v>0</v>
      </c>
      <c r="AK15" s="32">
        <f t="shared" si="10"/>
        <v>0</v>
      </c>
      <c r="AL15" s="32">
        <f t="shared" si="11"/>
        <v>0</v>
      </c>
      <c r="AM15" s="32">
        <f t="shared" si="11"/>
        <v>0</v>
      </c>
      <c r="AN15" s="32">
        <f t="shared" si="11"/>
        <v>0</v>
      </c>
      <c r="AO15" s="32">
        <f t="shared" si="11"/>
        <v>0</v>
      </c>
      <c r="AP15" s="32">
        <f t="shared" si="11"/>
        <v>0</v>
      </c>
      <c r="AQ15" s="32">
        <f t="shared" si="11"/>
        <v>0</v>
      </c>
      <c r="AR15" s="32">
        <f t="shared" si="11"/>
        <v>0</v>
      </c>
      <c r="AS15" s="32">
        <f t="shared" si="11"/>
        <v>0</v>
      </c>
      <c r="AT15" s="32">
        <f t="shared" si="11"/>
        <v>0</v>
      </c>
      <c r="AU15" s="32">
        <f t="shared" si="11"/>
        <v>0</v>
      </c>
      <c r="AV15" s="32">
        <f t="shared" si="12"/>
        <v>0</v>
      </c>
      <c r="AW15" s="32">
        <f t="shared" si="12"/>
        <v>0</v>
      </c>
      <c r="AX15" s="32">
        <f t="shared" si="12"/>
        <v>0</v>
      </c>
      <c r="AY15" s="32">
        <f t="shared" si="12"/>
        <v>0</v>
      </c>
      <c r="AZ15" s="32">
        <f t="shared" si="12"/>
        <v>0</v>
      </c>
      <c r="BA15" s="32">
        <f t="shared" si="12"/>
        <v>0</v>
      </c>
      <c r="BB15" s="32">
        <f t="shared" si="12"/>
        <v>0</v>
      </c>
      <c r="BC15" s="32">
        <f t="shared" si="12"/>
        <v>0</v>
      </c>
      <c r="BD15" s="32">
        <f t="shared" si="12"/>
        <v>0</v>
      </c>
      <c r="BE15" s="32">
        <f t="shared" si="12"/>
        <v>0</v>
      </c>
      <c r="BF15" s="32">
        <f t="shared" si="13"/>
        <v>0</v>
      </c>
      <c r="BG15" s="32">
        <f t="shared" si="13"/>
        <v>0</v>
      </c>
      <c r="BH15" s="32">
        <f t="shared" si="13"/>
        <v>0</v>
      </c>
      <c r="BI15" s="32">
        <f t="shared" si="13"/>
        <v>0</v>
      </c>
      <c r="BJ15" s="32">
        <f t="shared" si="13"/>
        <v>0</v>
      </c>
      <c r="BK15" s="32">
        <f t="shared" si="13"/>
        <v>0</v>
      </c>
      <c r="BL15" s="32">
        <f t="shared" si="13"/>
        <v>0</v>
      </c>
      <c r="BM15" s="32">
        <f t="shared" si="13"/>
        <v>0</v>
      </c>
      <c r="BN15" s="32">
        <f t="shared" si="13"/>
        <v>0</v>
      </c>
      <c r="BO15" s="32">
        <f t="shared" si="13"/>
        <v>0</v>
      </c>
      <c r="BP15" s="32">
        <f t="shared" si="14"/>
        <v>0</v>
      </c>
      <c r="BQ15" s="32">
        <f t="shared" si="14"/>
        <v>0</v>
      </c>
      <c r="BR15" s="32">
        <f t="shared" si="14"/>
        <v>1</v>
      </c>
      <c r="BS15" s="32">
        <f t="shared" si="14"/>
        <v>1</v>
      </c>
      <c r="BT15" s="32">
        <f t="shared" si="14"/>
        <v>1</v>
      </c>
      <c r="BU15" s="32">
        <f t="shared" si="14"/>
        <v>1</v>
      </c>
      <c r="BV15" s="32">
        <f t="shared" si="14"/>
        <v>1</v>
      </c>
      <c r="BW15" s="32">
        <f t="shared" si="14"/>
        <v>1</v>
      </c>
      <c r="BX15" s="32">
        <f t="shared" si="14"/>
        <v>1</v>
      </c>
      <c r="BY15" s="32">
        <f t="shared" si="14"/>
        <v>1</v>
      </c>
      <c r="BZ15" s="32">
        <f t="shared" si="15"/>
        <v>1</v>
      </c>
      <c r="CA15" s="32">
        <f t="shared" si="15"/>
        <v>1</v>
      </c>
      <c r="CB15" s="32">
        <f t="shared" si="15"/>
        <v>1</v>
      </c>
      <c r="CC15" s="32">
        <f t="shared" si="15"/>
        <v>1</v>
      </c>
      <c r="CD15" s="32">
        <f t="shared" si="15"/>
        <v>1</v>
      </c>
      <c r="CE15" s="32">
        <f t="shared" si="15"/>
        <v>1</v>
      </c>
      <c r="CF15" s="32">
        <f t="shared" si="15"/>
        <v>1</v>
      </c>
      <c r="CG15" s="32">
        <f t="shared" si="15"/>
        <v>1</v>
      </c>
      <c r="CH15" s="32">
        <f t="shared" si="15"/>
        <v>1</v>
      </c>
      <c r="CI15" s="32">
        <f t="shared" si="15"/>
        <v>1</v>
      </c>
      <c r="CJ15" s="32">
        <f t="shared" si="16"/>
        <v>1</v>
      </c>
      <c r="CK15" s="32">
        <f t="shared" si="16"/>
        <v>1</v>
      </c>
      <c r="CL15" s="32">
        <f t="shared" si="16"/>
        <v>1</v>
      </c>
      <c r="CM15" s="32">
        <f t="shared" si="16"/>
        <v>1</v>
      </c>
      <c r="CN15" s="32">
        <f t="shared" si="16"/>
        <v>1</v>
      </c>
      <c r="CO15" s="32">
        <f t="shared" si="16"/>
        <v>1</v>
      </c>
      <c r="CP15" s="32">
        <f t="shared" si="16"/>
        <v>1</v>
      </c>
      <c r="CQ15" s="32">
        <f t="shared" si="16"/>
        <v>0</v>
      </c>
      <c r="CR15" s="32"/>
      <c r="CS15" s="32"/>
      <c r="CT15" s="32"/>
      <c r="CU15" s="32"/>
      <c r="CV15" s="32"/>
      <c r="CW15" s="32"/>
      <c r="CX15" s="32"/>
      <c r="CY15" s="32"/>
      <c r="CZ15" s="32"/>
    </row>
    <row r="16" spans="1:104" ht="32" customHeight="1" x14ac:dyDescent="0.2">
      <c r="A16" s="89" t="s">
        <v>67</v>
      </c>
      <c r="B16" s="89"/>
      <c r="C16" s="89"/>
      <c r="D16" s="89"/>
      <c r="E16" s="60" t="s">
        <v>120</v>
      </c>
      <c r="F16" s="41" t="s">
        <v>121</v>
      </c>
      <c r="G16" s="34"/>
      <c r="H16" s="34"/>
      <c r="I16" s="41">
        <f t="shared" ref="I16:N16" si="17">SUMIFS($I$7:$I$15,$A$7:$A$15,"A-333-S")</f>
        <v>1037</v>
      </c>
      <c r="J16" s="41">
        <f t="shared" si="17"/>
        <v>1037</v>
      </c>
      <c r="K16" s="41">
        <f t="shared" si="17"/>
        <v>1037</v>
      </c>
      <c r="L16" s="41">
        <f t="shared" si="17"/>
        <v>1037</v>
      </c>
      <c r="M16" s="41">
        <f t="shared" si="17"/>
        <v>1037</v>
      </c>
      <c r="N16" s="41">
        <f t="shared" si="17"/>
        <v>1037</v>
      </c>
      <c r="O16" s="34"/>
      <c r="P16" s="34"/>
      <c r="Q16" s="34"/>
      <c r="R16" s="48">
        <f t="shared" ref="R16:AW16" si="18">SUMIFS(R$7:R$15,$A$7:$A$15, "A-333-S")</f>
        <v>0</v>
      </c>
      <c r="S16" s="48">
        <f t="shared" si="18"/>
        <v>4</v>
      </c>
      <c r="T16" s="48">
        <f t="shared" si="18"/>
        <v>4</v>
      </c>
      <c r="U16" s="48">
        <f t="shared" si="18"/>
        <v>4</v>
      </c>
      <c r="V16" s="48">
        <f t="shared" si="18"/>
        <v>4</v>
      </c>
      <c r="W16" s="48">
        <f t="shared" si="18"/>
        <v>4</v>
      </c>
      <c r="X16" s="48">
        <f t="shared" si="18"/>
        <v>4</v>
      </c>
      <c r="Y16" s="48">
        <f t="shared" si="18"/>
        <v>4</v>
      </c>
      <c r="Z16" s="48">
        <f t="shared" si="18"/>
        <v>4</v>
      </c>
      <c r="AA16" s="48">
        <f t="shared" si="18"/>
        <v>4</v>
      </c>
      <c r="AB16" s="48">
        <f t="shared" si="18"/>
        <v>4</v>
      </c>
      <c r="AC16" s="48">
        <f t="shared" si="18"/>
        <v>4</v>
      </c>
      <c r="AD16" s="48">
        <f t="shared" si="18"/>
        <v>4</v>
      </c>
      <c r="AE16" s="48">
        <f t="shared" si="18"/>
        <v>4</v>
      </c>
      <c r="AF16" s="48">
        <f t="shared" si="18"/>
        <v>4</v>
      </c>
      <c r="AG16" s="48">
        <f t="shared" si="18"/>
        <v>4</v>
      </c>
      <c r="AH16" s="48">
        <f t="shared" si="18"/>
        <v>4</v>
      </c>
      <c r="AI16" s="48">
        <f t="shared" si="18"/>
        <v>6</v>
      </c>
      <c r="AJ16" s="48">
        <f t="shared" si="18"/>
        <v>6</v>
      </c>
      <c r="AK16" s="48">
        <f t="shared" si="18"/>
        <v>6</v>
      </c>
      <c r="AL16" s="48">
        <f t="shared" si="18"/>
        <v>6</v>
      </c>
      <c r="AM16" s="48">
        <f t="shared" si="18"/>
        <v>6</v>
      </c>
      <c r="AN16" s="48">
        <f t="shared" si="18"/>
        <v>6</v>
      </c>
      <c r="AO16" s="48">
        <f t="shared" si="18"/>
        <v>6</v>
      </c>
      <c r="AP16" s="48">
        <f t="shared" si="18"/>
        <v>6</v>
      </c>
      <c r="AQ16" s="48">
        <f t="shared" si="18"/>
        <v>6</v>
      </c>
      <c r="AR16" s="48">
        <f t="shared" si="18"/>
        <v>6</v>
      </c>
      <c r="AS16" s="48">
        <f t="shared" si="18"/>
        <v>6</v>
      </c>
      <c r="AT16" s="48">
        <f t="shared" si="18"/>
        <v>6</v>
      </c>
      <c r="AU16" s="48">
        <f t="shared" si="18"/>
        <v>6</v>
      </c>
      <c r="AV16" s="48">
        <f t="shared" si="18"/>
        <v>6</v>
      </c>
      <c r="AW16" s="48">
        <f t="shared" si="18"/>
        <v>6</v>
      </c>
      <c r="AX16" s="48">
        <f t="shared" ref="AX16:CC16" si="19">SUMIFS(AX$7:AX$15,$A$7:$A$15, "A-333-S")</f>
        <v>7</v>
      </c>
      <c r="AY16" s="48">
        <f t="shared" si="19"/>
        <v>7</v>
      </c>
      <c r="AZ16" s="48">
        <f t="shared" si="19"/>
        <v>7</v>
      </c>
      <c r="BA16" s="48">
        <f t="shared" si="19"/>
        <v>7</v>
      </c>
      <c r="BB16" s="48">
        <f t="shared" si="19"/>
        <v>7</v>
      </c>
      <c r="BC16" s="48">
        <f t="shared" si="19"/>
        <v>7</v>
      </c>
      <c r="BD16" s="48">
        <f t="shared" si="19"/>
        <v>7</v>
      </c>
      <c r="BE16" s="48">
        <f t="shared" si="19"/>
        <v>7</v>
      </c>
      <c r="BF16" s="48">
        <f t="shared" si="19"/>
        <v>7</v>
      </c>
      <c r="BG16" s="48">
        <f t="shared" si="19"/>
        <v>7</v>
      </c>
      <c r="BH16" s="48">
        <f t="shared" si="19"/>
        <v>7</v>
      </c>
      <c r="BI16" s="48">
        <f t="shared" si="19"/>
        <v>7</v>
      </c>
      <c r="BJ16" s="48">
        <f t="shared" si="19"/>
        <v>7</v>
      </c>
      <c r="BK16" s="48">
        <f t="shared" si="19"/>
        <v>7</v>
      </c>
      <c r="BL16" s="48">
        <f t="shared" si="19"/>
        <v>7</v>
      </c>
      <c r="BM16" s="48">
        <f t="shared" si="19"/>
        <v>5</v>
      </c>
      <c r="BN16" s="48">
        <f t="shared" si="19"/>
        <v>5</v>
      </c>
      <c r="BO16" s="48">
        <f t="shared" si="19"/>
        <v>5</v>
      </c>
      <c r="BP16" s="48">
        <f t="shared" si="19"/>
        <v>5</v>
      </c>
      <c r="BQ16" s="48">
        <f t="shared" si="19"/>
        <v>5</v>
      </c>
      <c r="BR16" s="48">
        <f t="shared" si="19"/>
        <v>7</v>
      </c>
      <c r="BS16" s="48">
        <f t="shared" si="19"/>
        <v>7</v>
      </c>
      <c r="BT16" s="48">
        <f t="shared" si="19"/>
        <v>7</v>
      </c>
      <c r="BU16" s="48">
        <f t="shared" si="19"/>
        <v>7</v>
      </c>
      <c r="BV16" s="48">
        <f t="shared" si="19"/>
        <v>7</v>
      </c>
      <c r="BW16" s="48">
        <f t="shared" si="19"/>
        <v>7</v>
      </c>
      <c r="BX16" s="48">
        <f t="shared" si="19"/>
        <v>7</v>
      </c>
      <c r="BY16" s="48">
        <f t="shared" si="19"/>
        <v>7</v>
      </c>
      <c r="BZ16" s="48">
        <f t="shared" si="19"/>
        <v>7</v>
      </c>
      <c r="CA16" s="48">
        <f t="shared" si="19"/>
        <v>7</v>
      </c>
      <c r="CB16" s="48">
        <f t="shared" si="19"/>
        <v>7</v>
      </c>
      <c r="CC16" s="48">
        <f t="shared" si="19"/>
        <v>7</v>
      </c>
      <c r="CD16" s="48">
        <f t="shared" ref="CD16:CQ16" si="20">SUMIFS(CD$7:CD$15,$A$7:$A$15, "A-333-S")</f>
        <v>7</v>
      </c>
      <c r="CE16" s="48">
        <f t="shared" si="20"/>
        <v>7</v>
      </c>
      <c r="CF16" s="48">
        <f t="shared" si="20"/>
        <v>7</v>
      </c>
      <c r="CG16" s="48">
        <f t="shared" si="20"/>
        <v>7</v>
      </c>
      <c r="CH16" s="48">
        <f t="shared" si="20"/>
        <v>7</v>
      </c>
      <c r="CI16" s="48">
        <f t="shared" si="20"/>
        <v>7</v>
      </c>
      <c r="CJ16" s="48">
        <f t="shared" si="20"/>
        <v>7</v>
      </c>
      <c r="CK16" s="48">
        <f t="shared" si="20"/>
        <v>7</v>
      </c>
      <c r="CL16" s="48">
        <f t="shared" si="20"/>
        <v>7</v>
      </c>
      <c r="CM16" s="48">
        <f t="shared" si="20"/>
        <v>7</v>
      </c>
      <c r="CN16" s="48">
        <f t="shared" si="20"/>
        <v>7</v>
      </c>
      <c r="CO16" s="48">
        <f t="shared" si="20"/>
        <v>7</v>
      </c>
      <c r="CP16" s="48">
        <f t="shared" si="20"/>
        <v>5</v>
      </c>
      <c r="CQ16" s="48">
        <f t="shared" si="20"/>
        <v>2</v>
      </c>
      <c r="CR16" s="48"/>
      <c r="CS16" s="48"/>
      <c r="CT16" s="48"/>
      <c r="CU16" s="48"/>
      <c r="CV16" s="48"/>
      <c r="CW16" s="48"/>
      <c r="CX16" s="48"/>
      <c r="CY16" s="48"/>
      <c r="CZ16" s="48"/>
    </row>
    <row r="17" spans="1:104" x14ac:dyDescent="0.2">
      <c r="A17" s="90" t="s">
        <v>22</v>
      </c>
      <c r="B17" s="1"/>
      <c r="C17" s="29" t="str" cm="1">
        <f t="array" ref="C17:D21">_xlfn.UNIQUE(C7:D15)</f>
        <v>M&amp;O</v>
      </c>
      <c r="D17" s="29" t="str">
        <v>Winterover</v>
      </c>
      <c r="E17" s="101">
        <f>COUNTIFS($C$7:$C$15,$C17,$D$7:$D$15,$D17)</f>
        <v>2</v>
      </c>
      <c r="F17" s="101">
        <f>AVERAGEIFS($R17:$CZ17,$R$16:$CZ$16,MAX($R$16:$CZ$16))</f>
        <v>2</v>
      </c>
      <c r="I17" s="43">
        <f t="shared" ref="I17:N17" si="21">SUMIFS(I$7:I$15,$D$7:$D$15,$D17)</f>
        <v>732</v>
      </c>
      <c r="J17" s="43">
        <f t="shared" si="21"/>
        <v>624</v>
      </c>
      <c r="K17" s="43">
        <f t="shared" si="21"/>
        <v>0</v>
      </c>
      <c r="L17" s="43">
        <f t="shared" si="21"/>
        <v>0</v>
      </c>
      <c r="M17" s="43">
        <f t="shared" si="21"/>
        <v>0</v>
      </c>
      <c r="N17" s="43">
        <f t="shared" si="21"/>
        <v>0</v>
      </c>
      <c r="R17" s="35">
        <f t="shared" ref="R17:AA24" si="22">IF($C17=""," ", SUMIFS(R$7:R$15,$C$7:$C$15,$C17,$D$7:$D$15,$D17))</f>
        <v>0</v>
      </c>
      <c r="S17" s="35">
        <f t="shared" si="22"/>
        <v>2</v>
      </c>
      <c r="T17" s="35">
        <f t="shared" si="22"/>
        <v>2</v>
      </c>
      <c r="U17" s="35">
        <f t="shared" si="22"/>
        <v>2</v>
      </c>
      <c r="V17" s="35">
        <f t="shared" si="22"/>
        <v>2</v>
      </c>
      <c r="W17" s="35">
        <f t="shared" si="22"/>
        <v>2</v>
      </c>
      <c r="X17" s="35">
        <f t="shared" si="22"/>
        <v>2</v>
      </c>
      <c r="Y17" s="35">
        <f t="shared" si="22"/>
        <v>2</v>
      </c>
      <c r="Z17" s="35">
        <f t="shared" si="22"/>
        <v>2</v>
      </c>
      <c r="AA17" s="35">
        <f t="shared" si="22"/>
        <v>2</v>
      </c>
      <c r="AB17" s="35">
        <f t="shared" ref="AB17:AK24" si="23">IF($C17=""," ", SUMIFS(AB$7:AB$15,$C$7:$C$15,$C17,$D$7:$D$15,$D17))</f>
        <v>2</v>
      </c>
      <c r="AC17" s="35">
        <f t="shared" si="23"/>
        <v>2</v>
      </c>
      <c r="AD17" s="35">
        <f t="shared" si="23"/>
        <v>2</v>
      </c>
      <c r="AE17" s="35">
        <f t="shared" si="23"/>
        <v>2</v>
      </c>
      <c r="AF17" s="35">
        <f t="shared" si="23"/>
        <v>2</v>
      </c>
      <c r="AG17" s="35">
        <f t="shared" si="23"/>
        <v>2</v>
      </c>
      <c r="AH17" s="35">
        <f t="shared" si="23"/>
        <v>2</v>
      </c>
      <c r="AI17" s="35">
        <f t="shared" si="23"/>
        <v>2</v>
      </c>
      <c r="AJ17" s="35">
        <f t="shared" si="23"/>
        <v>2</v>
      </c>
      <c r="AK17" s="35">
        <f t="shared" si="23"/>
        <v>2</v>
      </c>
      <c r="AL17" s="35">
        <f t="shared" ref="AL17:AU24" si="24">IF($C17=""," ", SUMIFS(AL$7:AL$15,$C$7:$C$15,$C17,$D$7:$D$15,$D17))</f>
        <v>2</v>
      </c>
      <c r="AM17" s="35">
        <f t="shared" si="24"/>
        <v>2</v>
      </c>
      <c r="AN17" s="35">
        <f t="shared" si="24"/>
        <v>2</v>
      </c>
      <c r="AO17" s="35">
        <f t="shared" si="24"/>
        <v>2</v>
      </c>
      <c r="AP17" s="35">
        <f t="shared" si="24"/>
        <v>2</v>
      </c>
      <c r="AQ17" s="35">
        <f t="shared" si="24"/>
        <v>2</v>
      </c>
      <c r="AR17" s="35">
        <f t="shared" si="24"/>
        <v>2</v>
      </c>
      <c r="AS17" s="35">
        <f t="shared" si="24"/>
        <v>2</v>
      </c>
      <c r="AT17" s="35">
        <f t="shared" si="24"/>
        <v>2</v>
      </c>
      <c r="AU17" s="35">
        <f t="shared" si="24"/>
        <v>2</v>
      </c>
      <c r="AV17" s="35">
        <f t="shared" ref="AV17:BE24" si="25">IF($C17=""," ", SUMIFS(AV$7:AV$15,$C$7:$C$15,$C17,$D$7:$D$15,$D17))</f>
        <v>2</v>
      </c>
      <c r="AW17" s="35">
        <f t="shared" si="25"/>
        <v>2</v>
      </c>
      <c r="AX17" s="35">
        <f t="shared" si="25"/>
        <v>2</v>
      </c>
      <c r="AY17" s="35">
        <f t="shared" si="25"/>
        <v>2</v>
      </c>
      <c r="AZ17" s="35">
        <f t="shared" si="25"/>
        <v>2</v>
      </c>
      <c r="BA17" s="35">
        <f t="shared" si="25"/>
        <v>2</v>
      </c>
      <c r="BB17" s="35">
        <f t="shared" si="25"/>
        <v>2</v>
      </c>
      <c r="BC17" s="35">
        <f t="shared" si="25"/>
        <v>2</v>
      </c>
      <c r="BD17" s="35">
        <f t="shared" si="25"/>
        <v>2</v>
      </c>
      <c r="BE17" s="35">
        <f t="shared" si="25"/>
        <v>2</v>
      </c>
      <c r="BF17" s="35">
        <f t="shared" ref="BF17:BO24" si="26">IF($C17=""," ", SUMIFS(BF$7:BF$15,$C$7:$C$15,$C17,$D$7:$D$15,$D17))</f>
        <v>2</v>
      </c>
      <c r="BG17" s="35">
        <f t="shared" si="26"/>
        <v>2</v>
      </c>
      <c r="BH17" s="35">
        <f t="shared" si="26"/>
        <v>2</v>
      </c>
      <c r="BI17" s="35">
        <f t="shared" si="26"/>
        <v>2</v>
      </c>
      <c r="BJ17" s="35">
        <f t="shared" si="26"/>
        <v>2</v>
      </c>
      <c r="BK17" s="35">
        <f t="shared" si="26"/>
        <v>2</v>
      </c>
      <c r="BL17" s="35">
        <f t="shared" si="26"/>
        <v>2</v>
      </c>
      <c r="BM17" s="35">
        <f t="shared" si="26"/>
        <v>2</v>
      </c>
      <c r="BN17" s="35">
        <f t="shared" si="26"/>
        <v>2</v>
      </c>
      <c r="BO17" s="35">
        <f t="shared" si="26"/>
        <v>2</v>
      </c>
      <c r="BP17" s="35">
        <f t="shared" ref="BP17:BY24" si="27">IF($C17=""," ", SUMIFS(BP$7:BP$15,$C$7:$C$15,$C17,$D$7:$D$15,$D17))</f>
        <v>2</v>
      </c>
      <c r="BQ17" s="35">
        <f t="shared" si="27"/>
        <v>2</v>
      </c>
      <c r="BR17" s="35">
        <f t="shared" si="27"/>
        <v>2</v>
      </c>
      <c r="BS17" s="35">
        <f t="shared" si="27"/>
        <v>2</v>
      </c>
      <c r="BT17" s="35">
        <f t="shared" si="27"/>
        <v>2</v>
      </c>
      <c r="BU17" s="35">
        <f t="shared" si="27"/>
        <v>2</v>
      </c>
      <c r="BV17" s="35">
        <f t="shared" si="27"/>
        <v>2</v>
      </c>
      <c r="BW17" s="35">
        <f t="shared" si="27"/>
        <v>2</v>
      </c>
      <c r="BX17" s="35">
        <f t="shared" si="27"/>
        <v>2</v>
      </c>
      <c r="BY17" s="35">
        <f t="shared" si="27"/>
        <v>2</v>
      </c>
      <c r="BZ17" s="35">
        <f t="shared" ref="BZ17:CI24" si="28">IF($C17=""," ", SUMIFS(BZ$7:BZ$15,$C$7:$C$15,$C17,$D$7:$D$15,$D17))</f>
        <v>2</v>
      </c>
      <c r="CA17" s="35">
        <f t="shared" si="28"/>
        <v>2</v>
      </c>
      <c r="CB17" s="35">
        <f t="shared" si="28"/>
        <v>2</v>
      </c>
      <c r="CC17" s="35">
        <f t="shared" si="28"/>
        <v>2</v>
      </c>
      <c r="CD17" s="35">
        <f t="shared" si="28"/>
        <v>2</v>
      </c>
      <c r="CE17" s="35">
        <f t="shared" si="28"/>
        <v>2</v>
      </c>
      <c r="CF17" s="35">
        <f t="shared" si="28"/>
        <v>2</v>
      </c>
      <c r="CG17" s="35">
        <f t="shared" si="28"/>
        <v>2</v>
      </c>
      <c r="CH17" s="35">
        <f t="shared" si="28"/>
        <v>2</v>
      </c>
      <c r="CI17" s="35">
        <f t="shared" si="28"/>
        <v>2</v>
      </c>
      <c r="CJ17" s="35">
        <f t="shared" ref="CJ17:CQ24" si="29">IF($C17=""," ", SUMIFS(CJ$7:CJ$15,$C$7:$C$15,$C17,$D$7:$D$15,$D17))</f>
        <v>2</v>
      </c>
      <c r="CK17" s="35">
        <f t="shared" si="29"/>
        <v>2</v>
      </c>
      <c r="CL17" s="35">
        <f t="shared" si="29"/>
        <v>2</v>
      </c>
      <c r="CM17" s="35">
        <f t="shared" si="29"/>
        <v>2</v>
      </c>
      <c r="CN17" s="35">
        <f t="shared" si="29"/>
        <v>2</v>
      </c>
      <c r="CO17" s="35">
        <f t="shared" si="29"/>
        <v>2</v>
      </c>
      <c r="CP17" s="35">
        <f t="shared" si="29"/>
        <v>2</v>
      </c>
      <c r="CQ17" s="35">
        <f t="shared" si="29"/>
        <v>2</v>
      </c>
      <c r="CR17" s="35"/>
      <c r="CS17" s="35"/>
      <c r="CT17" s="35"/>
      <c r="CU17" s="35"/>
      <c r="CV17" s="35"/>
      <c r="CW17" s="35"/>
      <c r="CX17" s="35"/>
      <c r="CY17" s="35"/>
      <c r="CZ17" s="35"/>
    </row>
    <row r="18" spans="1:104" x14ac:dyDescent="0.2">
      <c r="A18" s="90"/>
      <c r="B18" s="1"/>
      <c r="C18" s="29" t="str">
        <v>M&amp;O</v>
      </c>
      <c r="D18" s="29" t="str">
        <v>Computing and hub maintenance</v>
      </c>
      <c r="E18" s="101">
        <f>COUNTIFS($C$7:$C$15,$C18,$D$7:$D$15,$D18)</f>
        <v>3</v>
      </c>
      <c r="F18" s="101">
        <f t="shared" ref="F18:F21" si="30">AVERAGEIFS($R18:$CZ18,$R$16:$CZ$16,MAX($R$16:$CZ$16))</f>
        <v>1.7692307692307692</v>
      </c>
      <c r="I18" s="43">
        <f t="shared" ref="I18:N21" si="31">SUMIFS(I$7:I$15,$D$7:$D$15,$D18)</f>
        <v>135</v>
      </c>
      <c r="J18" s="43">
        <f t="shared" si="31"/>
        <v>112</v>
      </c>
      <c r="K18" s="43">
        <f t="shared" si="31"/>
        <v>0</v>
      </c>
      <c r="L18" s="43">
        <f t="shared" si="31"/>
        <v>0</v>
      </c>
      <c r="M18" s="43">
        <f t="shared" si="31"/>
        <v>495</v>
      </c>
      <c r="N18" s="43">
        <f t="shared" si="31"/>
        <v>648</v>
      </c>
      <c r="R18" s="35">
        <f t="shared" si="22"/>
        <v>0</v>
      </c>
      <c r="S18" s="35">
        <f t="shared" si="22"/>
        <v>1</v>
      </c>
      <c r="T18" s="35">
        <f t="shared" si="22"/>
        <v>1</v>
      </c>
      <c r="U18" s="35">
        <f t="shared" si="22"/>
        <v>1</v>
      </c>
      <c r="V18" s="35">
        <f t="shared" si="22"/>
        <v>1</v>
      </c>
      <c r="W18" s="35">
        <f t="shared" si="22"/>
        <v>1</v>
      </c>
      <c r="X18" s="35">
        <f t="shared" si="22"/>
        <v>1</v>
      </c>
      <c r="Y18" s="35">
        <f t="shared" si="22"/>
        <v>1</v>
      </c>
      <c r="Z18" s="35">
        <f t="shared" si="22"/>
        <v>1</v>
      </c>
      <c r="AA18" s="35">
        <f t="shared" si="22"/>
        <v>1</v>
      </c>
      <c r="AB18" s="35">
        <f t="shared" si="23"/>
        <v>1</v>
      </c>
      <c r="AC18" s="35">
        <f t="shared" si="23"/>
        <v>1</v>
      </c>
      <c r="AD18" s="35">
        <f t="shared" si="23"/>
        <v>1</v>
      </c>
      <c r="AE18" s="35">
        <f t="shared" si="23"/>
        <v>1</v>
      </c>
      <c r="AF18" s="35">
        <f t="shared" si="23"/>
        <v>1</v>
      </c>
      <c r="AG18" s="35">
        <f t="shared" si="23"/>
        <v>1</v>
      </c>
      <c r="AH18" s="35">
        <f t="shared" si="23"/>
        <v>1</v>
      </c>
      <c r="AI18" s="35">
        <f t="shared" si="23"/>
        <v>3</v>
      </c>
      <c r="AJ18" s="35">
        <f t="shared" si="23"/>
        <v>3</v>
      </c>
      <c r="AK18" s="35">
        <f t="shared" si="23"/>
        <v>3</v>
      </c>
      <c r="AL18" s="35">
        <f t="shared" si="24"/>
        <v>3</v>
      </c>
      <c r="AM18" s="35">
        <f t="shared" si="24"/>
        <v>3</v>
      </c>
      <c r="AN18" s="35">
        <f t="shared" si="24"/>
        <v>3</v>
      </c>
      <c r="AO18" s="35">
        <f t="shared" si="24"/>
        <v>3</v>
      </c>
      <c r="AP18" s="35">
        <f t="shared" si="24"/>
        <v>3</v>
      </c>
      <c r="AQ18" s="35">
        <f t="shared" si="24"/>
        <v>3</v>
      </c>
      <c r="AR18" s="35">
        <f t="shared" si="24"/>
        <v>3</v>
      </c>
      <c r="AS18" s="35">
        <f t="shared" si="24"/>
        <v>3</v>
      </c>
      <c r="AT18" s="35">
        <f t="shared" si="24"/>
        <v>3</v>
      </c>
      <c r="AU18" s="35">
        <f t="shared" si="24"/>
        <v>3</v>
      </c>
      <c r="AV18" s="35">
        <f t="shared" si="25"/>
        <v>3</v>
      </c>
      <c r="AW18" s="35">
        <f t="shared" si="25"/>
        <v>3</v>
      </c>
      <c r="AX18" s="35">
        <f t="shared" si="25"/>
        <v>3</v>
      </c>
      <c r="AY18" s="35">
        <f t="shared" si="25"/>
        <v>3</v>
      </c>
      <c r="AZ18" s="35">
        <f t="shared" si="25"/>
        <v>3</v>
      </c>
      <c r="BA18" s="35">
        <f t="shared" si="25"/>
        <v>3</v>
      </c>
      <c r="BB18" s="35">
        <f t="shared" si="25"/>
        <v>3</v>
      </c>
      <c r="BC18" s="35">
        <f t="shared" si="25"/>
        <v>3</v>
      </c>
      <c r="BD18" s="35">
        <f t="shared" si="25"/>
        <v>3</v>
      </c>
      <c r="BE18" s="35">
        <f t="shared" si="25"/>
        <v>3</v>
      </c>
      <c r="BF18" s="35">
        <f t="shared" si="26"/>
        <v>3</v>
      </c>
      <c r="BG18" s="35">
        <f t="shared" si="26"/>
        <v>3</v>
      </c>
      <c r="BH18" s="35">
        <f t="shared" si="26"/>
        <v>3</v>
      </c>
      <c r="BI18" s="35">
        <f t="shared" si="26"/>
        <v>3</v>
      </c>
      <c r="BJ18" s="35">
        <f t="shared" si="26"/>
        <v>3</v>
      </c>
      <c r="BK18" s="35">
        <f t="shared" si="26"/>
        <v>3</v>
      </c>
      <c r="BL18" s="35">
        <f t="shared" si="26"/>
        <v>3</v>
      </c>
      <c r="BM18" s="35">
        <f t="shared" si="26"/>
        <v>1</v>
      </c>
      <c r="BN18" s="35">
        <f t="shared" si="26"/>
        <v>1</v>
      </c>
      <c r="BO18" s="35">
        <f t="shared" si="26"/>
        <v>1</v>
      </c>
      <c r="BP18" s="35">
        <f t="shared" si="27"/>
        <v>1</v>
      </c>
      <c r="BQ18" s="35">
        <f t="shared" si="27"/>
        <v>1</v>
      </c>
      <c r="BR18" s="35">
        <f t="shared" si="27"/>
        <v>1</v>
      </c>
      <c r="BS18" s="35">
        <f t="shared" si="27"/>
        <v>1</v>
      </c>
      <c r="BT18" s="35">
        <f t="shared" si="27"/>
        <v>1</v>
      </c>
      <c r="BU18" s="35">
        <f t="shared" si="27"/>
        <v>1</v>
      </c>
      <c r="BV18" s="35">
        <f t="shared" si="27"/>
        <v>1</v>
      </c>
      <c r="BW18" s="35">
        <f t="shared" si="27"/>
        <v>1</v>
      </c>
      <c r="BX18" s="35">
        <f t="shared" si="27"/>
        <v>1</v>
      </c>
      <c r="BY18" s="35">
        <f t="shared" si="27"/>
        <v>1</v>
      </c>
      <c r="BZ18" s="35">
        <f t="shared" si="28"/>
        <v>1</v>
      </c>
      <c r="CA18" s="35">
        <f t="shared" si="28"/>
        <v>1</v>
      </c>
      <c r="CB18" s="35">
        <f t="shared" si="28"/>
        <v>1</v>
      </c>
      <c r="CC18" s="35">
        <f t="shared" si="28"/>
        <v>1</v>
      </c>
      <c r="CD18" s="35">
        <f t="shared" si="28"/>
        <v>1</v>
      </c>
      <c r="CE18" s="35">
        <f t="shared" si="28"/>
        <v>1</v>
      </c>
      <c r="CF18" s="35">
        <f t="shared" si="28"/>
        <v>1</v>
      </c>
      <c r="CG18" s="35">
        <f t="shared" si="28"/>
        <v>1</v>
      </c>
      <c r="CH18" s="35">
        <f t="shared" si="28"/>
        <v>1</v>
      </c>
      <c r="CI18" s="35">
        <f t="shared" si="28"/>
        <v>1</v>
      </c>
      <c r="CJ18" s="35">
        <f t="shared" si="29"/>
        <v>1</v>
      </c>
      <c r="CK18" s="35">
        <f t="shared" si="29"/>
        <v>1</v>
      </c>
      <c r="CL18" s="35">
        <f t="shared" si="29"/>
        <v>1</v>
      </c>
      <c r="CM18" s="35">
        <f t="shared" si="29"/>
        <v>1</v>
      </c>
      <c r="CN18" s="35">
        <f t="shared" si="29"/>
        <v>1</v>
      </c>
      <c r="CO18" s="35">
        <f t="shared" si="29"/>
        <v>1</v>
      </c>
      <c r="CP18" s="35">
        <f t="shared" si="29"/>
        <v>0</v>
      </c>
      <c r="CQ18" s="35">
        <f t="shared" si="29"/>
        <v>0</v>
      </c>
      <c r="CR18" s="35"/>
      <c r="CS18" s="35"/>
      <c r="CT18" s="35"/>
      <c r="CU18" s="35"/>
      <c r="CV18" s="35"/>
      <c r="CW18" s="35"/>
      <c r="CX18" s="35"/>
      <c r="CY18" s="35"/>
      <c r="CZ18" s="35"/>
    </row>
    <row r="19" spans="1:104" x14ac:dyDescent="0.2">
      <c r="A19" s="90"/>
      <c r="B19" s="1"/>
      <c r="C19" s="29" t="str">
        <v>M&amp;O</v>
      </c>
      <c r="D19" s="29" t="str">
        <v>DAQ / Engineering support</v>
      </c>
      <c r="E19" s="101">
        <f>COUNTIFS($C$7:$C$15,$C19,$D$7:$D$15,$D19)</f>
        <v>1</v>
      </c>
      <c r="F19" s="101">
        <f t="shared" si="30"/>
        <v>1</v>
      </c>
      <c r="I19" s="43">
        <f t="shared" si="31"/>
        <v>75</v>
      </c>
      <c r="J19" s="43">
        <f t="shared" si="31"/>
        <v>62</v>
      </c>
      <c r="K19" s="43">
        <f t="shared" si="31"/>
        <v>0</v>
      </c>
      <c r="L19" s="43">
        <f t="shared" si="31"/>
        <v>0</v>
      </c>
      <c r="M19" s="43">
        <f t="shared" si="31"/>
        <v>27</v>
      </c>
      <c r="N19" s="43">
        <f t="shared" si="31"/>
        <v>216</v>
      </c>
      <c r="R19" s="35">
        <f t="shared" si="22"/>
        <v>0</v>
      </c>
      <c r="S19" s="35">
        <f t="shared" si="22"/>
        <v>1</v>
      </c>
      <c r="T19" s="35">
        <f t="shared" si="22"/>
        <v>1</v>
      </c>
      <c r="U19" s="35">
        <f t="shared" si="22"/>
        <v>1</v>
      </c>
      <c r="V19" s="35">
        <f t="shared" si="22"/>
        <v>1</v>
      </c>
      <c r="W19" s="35">
        <f t="shared" si="22"/>
        <v>1</v>
      </c>
      <c r="X19" s="35">
        <f t="shared" si="22"/>
        <v>1</v>
      </c>
      <c r="Y19" s="35">
        <f t="shared" si="22"/>
        <v>1</v>
      </c>
      <c r="Z19" s="35">
        <f t="shared" si="22"/>
        <v>1</v>
      </c>
      <c r="AA19" s="35">
        <f t="shared" si="22"/>
        <v>1</v>
      </c>
      <c r="AB19" s="35">
        <f t="shared" si="23"/>
        <v>1</v>
      </c>
      <c r="AC19" s="35">
        <f t="shared" si="23"/>
        <v>1</v>
      </c>
      <c r="AD19" s="35">
        <f t="shared" si="23"/>
        <v>1</v>
      </c>
      <c r="AE19" s="35">
        <f t="shared" si="23"/>
        <v>1</v>
      </c>
      <c r="AF19" s="35">
        <f t="shared" si="23"/>
        <v>1</v>
      </c>
      <c r="AG19" s="35">
        <f t="shared" si="23"/>
        <v>1</v>
      </c>
      <c r="AH19" s="35">
        <f t="shared" si="23"/>
        <v>1</v>
      </c>
      <c r="AI19" s="35">
        <f t="shared" si="23"/>
        <v>1</v>
      </c>
      <c r="AJ19" s="35">
        <f t="shared" si="23"/>
        <v>1</v>
      </c>
      <c r="AK19" s="35">
        <f t="shared" si="23"/>
        <v>1</v>
      </c>
      <c r="AL19" s="35">
        <f t="shared" si="24"/>
        <v>1</v>
      </c>
      <c r="AM19" s="35">
        <f t="shared" si="24"/>
        <v>1</v>
      </c>
      <c r="AN19" s="35">
        <f t="shared" si="24"/>
        <v>1</v>
      </c>
      <c r="AO19" s="35">
        <f t="shared" si="24"/>
        <v>1</v>
      </c>
      <c r="AP19" s="35">
        <f t="shared" si="24"/>
        <v>1</v>
      </c>
      <c r="AQ19" s="35">
        <f t="shared" si="24"/>
        <v>1</v>
      </c>
      <c r="AR19" s="35">
        <f t="shared" si="24"/>
        <v>1</v>
      </c>
      <c r="AS19" s="35">
        <f t="shared" si="24"/>
        <v>1</v>
      </c>
      <c r="AT19" s="35">
        <f t="shared" si="24"/>
        <v>1</v>
      </c>
      <c r="AU19" s="35">
        <f t="shared" si="24"/>
        <v>1</v>
      </c>
      <c r="AV19" s="35">
        <f t="shared" si="25"/>
        <v>1</v>
      </c>
      <c r="AW19" s="35">
        <f t="shared" si="25"/>
        <v>1</v>
      </c>
      <c r="AX19" s="35">
        <f t="shared" si="25"/>
        <v>1</v>
      </c>
      <c r="AY19" s="35">
        <f t="shared" si="25"/>
        <v>1</v>
      </c>
      <c r="AZ19" s="35">
        <f t="shared" si="25"/>
        <v>1</v>
      </c>
      <c r="BA19" s="35">
        <f t="shared" si="25"/>
        <v>1</v>
      </c>
      <c r="BB19" s="35">
        <f t="shared" si="25"/>
        <v>1</v>
      </c>
      <c r="BC19" s="35">
        <f t="shared" si="25"/>
        <v>1</v>
      </c>
      <c r="BD19" s="35">
        <f t="shared" si="25"/>
        <v>1</v>
      </c>
      <c r="BE19" s="35">
        <f t="shared" si="25"/>
        <v>1</v>
      </c>
      <c r="BF19" s="35">
        <f t="shared" si="26"/>
        <v>1</v>
      </c>
      <c r="BG19" s="35">
        <f t="shared" si="26"/>
        <v>1</v>
      </c>
      <c r="BH19" s="35">
        <f t="shared" si="26"/>
        <v>1</v>
      </c>
      <c r="BI19" s="35">
        <f t="shared" si="26"/>
        <v>1</v>
      </c>
      <c r="BJ19" s="35">
        <f t="shared" si="26"/>
        <v>1</v>
      </c>
      <c r="BK19" s="35">
        <f t="shared" si="26"/>
        <v>1</v>
      </c>
      <c r="BL19" s="35">
        <f t="shared" si="26"/>
        <v>1</v>
      </c>
      <c r="BM19" s="35">
        <f t="shared" si="26"/>
        <v>1</v>
      </c>
      <c r="BN19" s="35">
        <f t="shared" si="26"/>
        <v>1</v>
      </c>
      <c r="BO19" s="35">
        <f t="shared" si="26"/>
        <v>1</v>
      </c>
      <c r="BP19" s="35">
        <f t="shared" si="27"/>
        <v>1</v>
      </c>
      <c r="BQ19" s="35">
        <f t="shared" si="27"/>
        <v>1</v>
      </c>
      <c r="BR19" s="35">
        <f t="shared" si="27"/>
        <v>1</v>
      </c>
      <c r="BS19" s="35">
        <f t="shared" si="27"/>
        <v>1</v>
      </c>
      <c r="BT19" s="35">
        <f t="shared" si="27"/>
        <v>1</v>
      </c>
      <c r="BU19" s="35">
        <f t="shared" si="27"/>
        <v>1</v>
      </c>
      <c r="BV19" s="35">
        <f t="shared" si="27"/>
        <v>1</v>
      </c>
      <c r="BW19" s="35">
        <f t="shared" si="27"/>
        <v>1</v>
      </c>
      <c r="BX19" s="35">
        <f t="shared" si="27"/>
        <v>1</v>
      </c>
      <c r="BY19" s="35">
        <f t="shared" si="27"/>
        <v>1</v>
      </c>
      <c r="BZ19" s="35">
        <f t="shared" si="28"/>
        <v>1</v>
      </c>
      <c r="CA19" s="35">
        <f t="shared" si="28"/>
        <v>1</v>
      </c>
      <c r="CB19" s="35">
        <f t="shared" si="28"/>
        <v>1</v>
      </c>
      <c r="CC19" s="35">
        <f t="shared" si="28"/>
        <v>1</v>
      </c>
      <c r="CD19" s="35">
        <f t="shared" si="28"/>
        <v>1</v>
      </c>
      <c r="CE19" s="35">
        <f t="shared" si="28"/>
        <v>1</v>
      </c>
      <c r="CF19" s="35">
        <f t="shared" si="28"/>
        <v>1</v>
      </c>
      <c r="CG19" s="35">
        <f t="shared" si="28"/>
        <v>1</v>
      </c>
      <c r="CH19" s="35">
        <f t="shared" si="28"/>
        <v>1</v>
      </c>
      <c r="CI19" s="35">
        <f t="shared" si="28"/>
        <v>1</v>
      </c>
      <c r="CJ19" s="35">
        <f t="shared" si="29"/>
        <v>1</v>
      </c>
      <c r="CK19" s="35">
        <f t="shared" si="29"/>
        <v>1</v>
      </c>
      <c r="CL19" s="35">
        <f t="shared" si="29"/>
        <v>1</v>
      </c>
      <c r="CM19" s="35">
        <f t="shared" si="29"/>
        <v>1</v>
      </c>
      <c r="CN19" s="35">
        <f t="shared" si="29"/>
        <v>1</v>
      </c>
      <c r="CO19" s="35">
        <f t="shared" si="29"/>
        <v>1</v>
      </c>
      <c r="CP19" s="35">
        <f t="shared" si="29"/>
        <v>0</v>
      </c>
      <c r="CQ19" s="35">
        <f t="shared" si="29"/>
        <v>0</v>
      </c>
      <c r="CR19" s="35"/>
      <c r="CS19" s="35"/>
      <c r="CT19" s="35"/>
      <c r="CU19" s="35"/>
      <c r="CV19" s="35"/>
      <c r="CW19" s="35"/>
      <c r="CX19" s="35"/>
      <c r="CY19" s="35"/>
      <c r="CZ19" s="35"/>
    </row>
    <row r="20" spans="1:104" x14ac:dyDescent="0.2">
      <c r="A20" s="90"/>
      <c r="B20" s="1"/>
      <c r="C20" s="29" t="str">
        <v>M&amp;O</v>
      </c>
      <c r="D20" s="29" t="str">
        <v>Calibration</v>
      </c>
      <c r="E20" s="101">
        <f>COUNTIFS($C$7:$C$15,$C20,$D$7:$D$15,$D20)</f>
        <v>1</v>
      </c>
      <c r="F20" s="101">
        <f t="shared" si="30"/>
        <v>1</v>
      </c>
      <c r="I20" s="43">
        <f t="shared" si="31"/>
        <v>45</v>
      </c>
      <c r="J20" s="43">
        <f t="shared" si="31"/>
        <v>37</v>
      </c>
      <c r="K20" s="43">
        <f t="shared" si="31"/>
        <v>0</v>
      </c>
      <c r="L20" s="43">
        <f t="shared" si="31"/>
        <v>0</v>
      </c>
      <c r="M20" s="43">
        <f t="shared" si="31"/>
        <v>18</v>
      </c>
      <c r="N20" s="43">
        <f t="shared" si="31"/>
        <v>216</v>
      </c>
      <c r="R20" s="35">
        <f t="shared" si="22"/>
        <v>0</v>
      </c>
      <c r="S20" s="35">
        <f t="shared" si="22"/>
        <v>0</v>
      </c>
      <c r="T20" s="35">
        <f t="shared" si="22"/>
        <v>0</v>
      </c>
      <c r="U20" s="35">
        <f t="shared" si="22"/>
        <v>0</v>
      </c>
      <c r="V20" s="35">
        <f t="shared" si="22"/>
        <v>0</v>
      </c>
      <c r="W20" s="35">
        <f t="shared" si="22"/>
        <v>0</v>
      </c>
      <c r="X20" s="35">
        <f t="shared" si="22"/>
        <v>0</v>
      </c>
      <c r="Y20" s="35">
        <f t="shared" si="22"/>
        <v>0</v>
      </c>
      <c r="Z20" s="35">
        <f t="shared" si="22"/>
        <v>0</v>
      </c>
      <c r="AA20" s="35">
        <f t="shared" si="22"/>
        <v>0</v>
      </c>
      <c r="AB20" s="35">
        <f t="shared" si="23"/>
        <v>0</v>
      </c>
      <c r="AC20" s="35">
        <f t="shared" si="23"/>
        <v>0</v>
      </c>
      <c r="AD20" s="35">
        <f t="shared" si="23"/>
        <v>0</v>
      </c>
      <c r="AE20" s="35">
        <f t="shared" si="23"/>
        <v>0</v>
      </c>
      <c r="AF20" s="35">
        <f t="shared" si="23"/>
        <v>0</v>
      </c>
      <c r="AG20" s="35">
        <f t="shared" si="23"/>
        <v>0</v>
      </c>
      <c r="AH20" s="35">
        <f t="shared" si="23"/>
        <v>0</v>
      </c>
      <c r="AI20" s="35">
        <f t="shared" si="23"/>
        <v>0</v>
      </c>
      <c r="AJ20" s="35">
        <f t="shared" si="23"/>
        <v>0</v>
      </c>
      <c r="AK20" s="35">
        <f t="shared" si="23"/>
        <v>0</v>
      </c>
      <c r="AL20" s="35">
        <f t="shared" si="24"/>
        <v>0</v>
      </c>
      <c r="AM20" s="35">
        <f t="shared" si="24"/>
        <v>0</v>
      </c>
      <c r="AN20" s="35">
        <f t="shared" si="24"/>
        <v>0</v>
      </c>
      <c r="AO20" s="35">
        <f t="shared" si="24"/>
        <v>0</v>
      </c>
      <c r="AP20" s="35">
        <f t="shared" si="24"/>
        <v>0</v>
      </c>
      <c r="AQ20" s="35">
        <f t="shared" si="24"/>
        <v>0</v>
      </c>
      <c r="AR20" s="35">
        <f t="shared" si="24"/>
        <v>0</v>
      </c>
      <c r="AS20" s="35">
        <f t="shared" si="24"/>
        <v>0</v>
      </c>
      <c r="AT20" s="35">
        <f t="shared" si="24"/>
        <v>0</v>
      </c>
      <c r="AU20" s="35">
        <f t="shared" si="24"/>
        <v>0</v>
      </c>
      <c r="AV20" s="35">
        <f t="shared" si="25"/>
        <v>0</v>
      </c>
      <c r="AW20" s="35">
        <f t="shared" si="25"/>
        <v>0</v>
      </c>
      <c r="AX20" s="35">
        <f t="shared" si="25"/>
        <v>1</v>
      </c>
      <c r="AY20" s="35">
        <f t="shared" si="25"/>
        <v>1</v>
      </c>
      <c r="AZ20" s="35">
        <f t="shared" si="25"/>
        <v>1</v>
      </c>
      <c r="BA20" s="35">
        <f t="shared" si="25"/>
        <v>1</v>
      </c>
      <c r="BB20" s="35">
        <f t="shared" si="25"/>
        <v>1</v>
      </c>
      <c r="BC20" s="35">
        <f t="shared" si="25"/>
        <v>1</v>
      </c>
      <c r="BD20" s="35">
        <f t="shared" si="25"/>
        <v>1</v>
      </c>
      <c r="BE20" s="35">
        <f t="shared" si="25"/>
        <v>1</v>
      </c>
      <c r="BF20" s="35">
        <f t="shared" si="26"/>
        <v>1</v>
      </c>
      <c r="BG20" s="35">
        <f t="shared" si="26"/>
        <v>1</v>
      </c>
      <c r="BH20" s="35">
        <f t="shared" si="26"/>
        <v>1</v>
      </c>
      <c r="BI20" s="35">
        <f t="shared" si="26"/>
        <v>1</v>
      </c>
      <c r="BJ20" s="35">
        <f t="shared" si="26"/>
        <v>1</v>
      </c>
      <c r="BK20" s="35">
        <f t="shared" si="26"/>
        <v>1</v>
      </c>
      <c r="BL20" s="35">
        <f t="shared" si="26"/>
        <v>1</v>
      </c>
      <c r="BM20" s="35">
        <f t="shared" si="26"/>
        <v>1</v>
      </c>
      <c r="BN20" s="35">
        <f t="shared" si="26"/>
        <v>1</v>
      </c>
      <c r="BO20" s="35">
        <f t="shared" si="26"/>
        <v>1</v>
      </c>
      <c r="BP20" s="35">
        <f t="shared" si="27"/>
        <v>1</v>
      </c>
      <c r="BQ20" s="35">
        <f t="shared" si="27"/>
        <v>1</v>
      </c>
      <c r="BR20" s="35">
        <f t="shared" si="27"/>
        <v>1</v>
      </c>
      <c r="BS20" s="35">
        <f t="shared" si="27"/>
        <v>1</v>
      </c>
      <c r="BT20" s="35">
        <f t="shared" si="27"/>
        <v>1</v>
      </c>
      <c r="BU20" s="35">
        <f t="shared" si="27"/>
        <v>1</v>
      </c>
      <c r="BV20" s="35">
        <f t="shared" si="27"/>
        <v>1</v>
      </c>
      <c r="BW20" s="35">
        <f t="shared" si="27"/>
        <v>1</v>
      </c>
      <c r="BX20" s="35">
        <f t="shared" si="27"/>
        <v>1</v>
      </c>
      <c r="BY20" s="35">
        <f t="shared" si="27"/>
        <v>1</v>
      </c>
      <c r="BZ20" s="35">
        <f t="shared" si="28"/>
        <v>1</v>
      </c>
      <c r="CA20" s="35">
        <f t="shared" si="28"/>
        <v>1</v>
      </c>
      <c r="CB20" s="35">
        <f t="shared" si="28"/>
        <v>1</v>
      </c>
      <c r="CC20" s="35">
        <f t="shared" si="28"/>
        <v>1</v>
      </c>
      <c r="CD20" s="35">
        <f t="shared" si="28"/>
        <v>1</v>
      </c>
      <c r="CE20" s="35">
        <f t="shared" si="28"/>
        <v>1</v>
      </c>
      <c r="CF20" s="35">
        <f t="shared" si="28"/>
        <v>1</v>
      </c>
      <c r="CG20" s="35">
        <f t="shared" si="28"/>
        <v>1</v>
      </c>
      <c r="CH20" s="35">
        <f t="shared" si="28"/>
        <v>1</v>
      </c>
      <c r="CI20" s="35">
        <f t="shared" si="28"/>
        <v>1</v>
      </c>
      <c r="CJ20" s="35">
        <f t="shared" si="29"/>
        <v>1</v>
      </c>
      <c r="CK20" s="35">
        <f t="shared" si="29"/>
        <v>1</v>
      </c>
      <c r="CL20" s="35">
        <f t="shared" si="29"/>
        <v>1</v>
      </c>
      <c r="CM20" s="35">
        <f t="shared" si="29"/>
        <v>1</v>
      </c>
      <c r="CN20" s="35">
        <f t="shared" si="29"/>
        <v>1</v>
      </c>
      <c r="CO20" s="35">
        <f t="shared" si="29"/>
        <v>1</v>
      </c>
      <c r="CP20" s="35">
        <f t="shared" si="29"/>
        <v>1</v>
      </c>
      <c r="CQ20" s="35">
        <f t="shared" si="29"/>
        <v>0</v>
      </c>
      <c r="CR20" s="35"/>
      <c r="CS20" s="35"/>
      <c r="CT20" s="35"/>
      <c r="CU20" s="35"/>
      <c r="CV20" s="35"/>
      <c r="CW20" s="35"/>
      <c r="CX20" s="35"/>
      <c r="CY20" s="35"/>
      <c r="CZ20" s="35"/>
    </row>
    <row r="21" spans="1:104" x14ac:dyDescent="0.2">
      <c r="A21" s="90"/>
      <c r="B21" s="1"/>
      <c r="C21" s="29" t="str">
        <v>M&amp;O</v>
      </c>
      <c r="D21" s="29" t="str">
        <v>Surface Array maintenance</v>
      </c>
      <c r="E21" s="101">
        <f>COUNTIFS($C$7:$C$15,$C21,$D$7:$D$15,$D21)</f>
        <v>2</v>
      </c>
      <c r="F21" s="101">
        <f t="shared" si="30"/>
        <v>1.2307692307692308</v>
      </c>
      <c r="I21" s="43">
        <f t="shared" si="31"/>
        <v>50</v>
      </c>
      <c r="J21" s="43">
        <f t="shared" si="31"/>
        <v>44</v>
      </c>
      <c r="K21" s="43">
        <f t="shared" si="31"/>
        <v>0</v>
      </c>
      <c r="L21" s="43">
        <f t="shared" si="31"/>
        <v>0</v>
      </c>
      <c r="M21" s="43">
        <f t="shared" si="31"/>
        <v>36</v>
      </c>
      <c r="N21" s="43">
        <f t="shared" si="31"/>
        <v>432</v>
      </c>
      <c r="R21" s="35">
        <f t="shared" si="22"/>
        <v>0</v>
      </c>
      <c r="S21" s="35">
        <f t="shared" si="22"/>
        <v>0</v>
      </c>
      <c r="T21" s="35">
        <f t="shared" si="22"/>
        <v>0</v>
      </c>
      <c r="U21" s="35">
        <f t="shared" si="22"/>
        <v>0</v>
      </c>
      <c r="V21" s="35">
        <f t="shared" si="22"/>
        <v>0</v>
      </c>
      <c r="W21" s="35">
        <f t="shared" si="22"/>
        <v>0</v>
      </c>
      <c r="X21" s="35">
        <f t="shared" si="22"/>
        <v>0</v>
      </c>
      <c r="Y21" s="35">
        <f t="shared" si="22"/>
        <v>0</v>
      </c>
      <c r="Z21" s="35">
        <f t="shared" si="22"/>
        <v>0</v>
      </c>
      <c r="AA21" s="35">
        <f t="shared" si="22"/>
        <v>0</v>
      </c>
      <c r="AB21" s="35">
        <f t="shared" si="23"/>
        <v>0</v>
      </c>
      <c r="AC21" s="35">
        <f t="shared" si="23"/>
        <v>0</v>
      </c>
      <c r="AD21" s="35">
        <f t="shared" si="23"/>
        <v>0</v>
      </c>
      <c r="AE21" s="35">
        <f t="shared" si="23"/>
        <v>0</v>
      </c>
      <c r="AF21" s="35">
        <f t="shared" si="23"/>
        <v>0</v>
      </c>
      <c r="AG21" s="35">
        <f t="shared" si="23"/>
        <v>0</v>
      </c>
      <c r="AH21" s="35">
        <f t="shared" si="23"/>
        <v>0</v>
      </c>
      <c r="AI21" s="35">
        <f t="shared" si="23"/>
        <v>0</v>
      </c>
      <c r="AJ21" s="35">
        <f t="shared" si="23"/>
        <v>0</v>
      </c>
      <c r="AK21" s="35">
        <f t="shared" si="23"/>
        <v>0</v>
      </c>
      <c r="AL21" s="35">
        <f t="shared" si="24"/>
        <v>0</v>
      </c>
      <c r="AM21" s="35">
        <f t="shared" si="24"/>
        <v>0</v>
      </c>
      <c r="AN21" s="35">
        <f t="shared" si="24"/>
        <v>0</v>
      </c>
      <c r="AO21" s="35">
        <f t="shared" si="24"/>
        <v>0</v>
      </c>
      <c r="AP21" s="35">
        <f t="shared" si="24"/>
        <v>0</v>
      </c>
      <c r="AQ21" s="35">
        <f t="shared" si="24"/>
        <v>0</v>
      </c>
      <c r="AR21" s="35">
        <f t="shared" si="24"/>
        <v>0</v>
      </c>
      <c r="AS21" s="35">
        <f t="shared" si="24"/>
        <v>0</v>
      </c>
      <c r="AT21" s="35">
        <f t="shared" si="24"/>
        <v>0</v>
      </c>
      <c r="AU21" s="35">
        <f t="shared" si="24"/>
        <v>0</v>
      </c>
      <c r="AV21" s="35">
        <f t="shared" si="25"/>
        <v>0</v>
      </c>
      <c r="AW21" s="35">
        <f t="shared" si="25"/>
        <v>0</v>
      </c>
      <c r="AX21" s="35">
        <f t="shared" si="25"/>
        <v>0</v>
      </c>
      <c r="AY21" s="35">
        <f t="shared" si="25"/>
        <v>0</v>
      </c>
      <c r="AZ21" s="35">
        <f t="shared" si="25"/>
        <v>0</v>
      </c>
      <c r="BA21" s="35">
        <f t="shared" si="25"/>
        <v>0</v>
      </c>
      <c r="BB21" s="35">
        <f t="shared" si="25"/>
        <v>0</v>
      </c>
      <c r="BC21" s="35">
        <f t="shared" si="25"/>
        <v>0</v>
      </c>
      <c r="BD21" s="35">
        <f t="shared" si="25"/>
        <v>0</v>
      </c>
      <c r="BE21" s="35">
        <f t="shared" si="25"/>
        <v>0</v>
      </c>
      <c r="BF21" s="35">
        <f t="shared" si="26"/>
        <v>0</v>
      </c>
      <c r="BG21" s="35">
        <f t="shared" si="26"/>
        <v>0</v>
      </c>
      <c r="BH21" s="35">
        <f t="shared" si="26"/>
        <v>0</v>
      </c>
      <c r="BI21" s="35">
        <f t="shared" si="26"/>
        <v>0</v>
      </c>
      <c r="BJ21" s="35">
        <f t="shared" si="26"/>
        <v>0</v>
      </c>
      <c r="BK21" s="35">
        <f t="shared" si="26"/>
        <v>0</v>
      </c>
      <c r="BL21" s="35">
        <f t="shared" si="26"/>
        <v>0</v>
      </c>
      <c r="BM21" s="35">
        <f t="shared" si="26"/>
        <v>0</v>
      </c>
      <c r="BN21" s="35">
        <f t="shared" si="26"/>
        <v>0</v>
      </c>
      <c r="BO21" s="35">
        <f t="shared" si="26"/>
        <v>0</v>
      </c>
      <c r="BP21" s="35">
        <f t="shared" si="27"/>
        <v>0</v>
      </c>
      <c r="BQ21" s="35">
        <f t="shared" si="27"/>
        <v>0</v>
      </c>
      <c r="BR21" s="35">
        <f t="shared" si="27"/>
        <v>2</v>
      </c>
      <c r="BS21" s="35">
        <f t="shared" si="27"/>
        <v>2</v>
      </c>
      <c r="BT21" s="35">
        <f t="shared" si="27"/>
        <v>2</v>
      </c>
      <c r="BU21" s="35">
        <f t="shared" si="27"/>
        <v>2</v>
      </c>
      <c r="BV21" s="35">
        <f t="shared" si="27"/>
        <v>2</v>
      </c>
      <c r="BW21" s="35">
        <f t="shared" si="27"/>
        <v>2</v>
      </c>
      <c r="BX21" s="35">
        <f t="shared" si="27"/>
        <v>2</v>
      </c>
      <c r="BY21" s="35">
        <f t="shared" si="27"/>
        <v>2</v>
      </c>
      <c r="BZ21" s="35">
        <f t="shared" si="28"/>
        <v>2</v>
      </c>
      <c r="CA21" s="35">
        <f t="shared" si="28"/>
        <v>2</v>
      </c>
      <c r="CB21" s="35">
        <f t="shared" si="28"/>
        <v>2</v>
      </c>
      <c r="CC21" s="35">
        <f t="shared" si="28"/>
        <v>2</v>
      </c>
      <c r="CD21" s="35">
        <f t="shared" si="28"/>
        <v>2</v>
      </c>
      <c r="CE21" s="35">
        <f t="shared" si="28"/>
        <v>2</v>
      </c>
      <c r="CF21" s="35">
        <f t="shared" si="28"/>
        <v>2</v>
      </c>
      <c r="CG21" s="35">
        <f t="shared" si="28"/>
        <v>2</v>
      </c>
      <c r="CH21" s="35">
        <f t="shared" si="28"/>
        <v>2</v>
      </c>
      <c r="CI21" s="35">
        <f t="shared" si="28"/>
        <v>2</v>
      </c>
      <c r="CJ21" s="35">
        <f t="shared" si="29"/>
        <v>2</v>
      </c>
      <c r="CK21" s="35">
        <f t="shared" si="29"/>
        <v>2</v>
      </c>
      <c r="CL21" s="35">
        <f t="shared" si="29"/>
        <v>2</v>
      </c>
      <c r="CM21" s="35">
        <f t="shared" si="29"/>
        <v>2</v>
      </c>
      <c r="CN21" s="35">
        <f t="shared" si="29"/>
        <v>2</v>
      </c>
      <c r="CO21" s="35">
        <f t="shared" si="29"/>
        <v>2</v>
      </c>
      <c r="CP21" s="35">
        <f t="shared" si="29"/>
        <v>2</v>
      </c>
      <c r="CQ21" s="35">
        <f t="shared" si="29"/>
        <v>0</v>
      </c>
      <c r="CR21" s="35"/>
      <c r="CS21" s="35"/>
      <c r="CT21" s="35"/>
      <c r="CU21" s="35"/>
      <c r="CV21" s="35"/>
      <c r="CW21" s="35"/>
      <c r="CX21" s="35"/>
      <c r="CY21" s="35"/>
      <c r="CZ21" s="35"/>
    </row>
    <row r="22" spans="1:104" x14ac:dyDescent="0.2">
      <c r="A22" s="90"/>
      <c r="B22" s="1"/>
      <c r="C22" s="29"/>
      <c r="D22" s="29"/>
      <c r="E22" s="42"/>
      <c r="I22" s="43"/>
      <c r="J22" s="43"/>
      <c r="K22" s="43"/>
      <c r="L22" s="43"/>
      <c r="M22" s="43"/>
      <c r="N22" s="43"/>
      <c r="R22" s="36" t="str">
        <f t="shared" si="22"/>
        <v xml:space="preserve"> </v>
      </c>
      <c r="S22" s="36" t="str">
        <f t="shared" si="22"/>
        <v xml:space="preserve"> </v>
      </c>
      <c r="T22" s="36" t="str">
        <f t="shared" si="22"/>
        <v xml:space="preserve"> </v>
      </c>
      <c r="U22" s="36" t="str">
        <f t="shared" si="22"/>
        <v xml:space="preserve"> </v>
      </c>
      <c r="V22" s="36" t="str">
        <f t="shared" si="22"/>
        <v xml:space="preserve"> </v>
      </c>
      <c r="W22" s="36" t="str">
        <f t="shared" si="22"/>
        <v xml:space="preserve"> </v>
      </c>
      <c r="X22" s="36" t="str">
        <f t="shared" si="22"/>
        <v xml:space="preserve"> </v>
      </c>
      <c r="Y22" s="36" t="str">
        <f t="shared" si="22"/>
        <v xml:space="preserve"> </v>
      </c>
      <c r="Z22" s="36" t="str">
        <f t="shared" si="22"/>
        <v xml:space="preserve"> </v>
      </c>
      <c r="AA22" s="36" t="str">
        <f t="shared" si="22"/>
        <v xml:space="preserve"> </v>
      </c>
      <c r="AB22" s="36" t="str">
        <f t="shared" si="23"/>
        <v xml:space="preserve"> </v>
      </c>
      <c r="AC22" s="36" t="str">
        <f t="shared" si="23"/>
        <v xml:space="preserve"> </v>
      </c>
      <c r="AD22" s="36" t="str">
        <f t="shared" si="23"/>
        <v xml:space="preserve"> </v>
      </c>
      <c r="AE22" s="36" t="str">
        <f t="shared" si="23"/>
        <v xml:space="preserve"> </v>
      </c>
      <c r="AF22" s="36" t="str">
        <f t="shared" si="23"/>
        <v xml:space="preserve"> </v>
      </c>
      <c r="AG22" s="36" t="str">
        <f t="shared" si="23"/>
        <v xml:space="preserve"> </v>
      </c>
      <c r="AH22" s="36" t="str">
        <f t="shared" si="23"/>
        <v xml:space="preserve"> </v>
      </c>
      <c r="AI22" s="36" t="str">
        <f t="shared" si="23"/>
        <v xml:space="preserve"> </v>
      </c>
      <c r="AJ22" s="36" t="str">
        <f t="shared" si="23"/>
        <v xml:space="preserve"> </v>
      </c>
      <c r="AK22" s="36" t="str">
        <f t="shared" si="23"/>
        <v xml:space="preserve"> </v>
      </c>
      <c r="AL22" s="36" t="str">
        <f t="shared" si="24"/>
        <v xml:space="preserve"> </v>
      </c>
      <c r="AM22" s="36" t="str">
        <f t="shared" si="24"/>
        <v xml:space="preserve"> </v>
      </c>
      <c r="AN22" s="36" t="str">
        <f t="shared" si="24"/>
        <v xml:space="preserve"> </v>
      </c>
      <c r="AO22" s="36" t="str">
        <f t="shared" si="24"/>
        <v xml:space="preserve"> </v>
      </c>
      <c r="AP22" s="36" t="str">
        <f t="shared" si="24"/>
        <v xml:space="preserve"> </v>
      </c>
      <c r="AQ22" s="36" t="str">
        <f t="shared" si="24"/>
        <v xml:space="preserve"> </v>
      </c>
      <c r="AR22" s="36" t="str">
        <f t="shared" si="24"/>
        <v xml:space="preserve"> </v>
      </c>
      <c r="AS22" s="36" t="str">
        <f t="shared" si="24"/>
        <v xml:space="preserve"> </v>
      </c>
      <c r="AT22" s="36" t="str">
        <f t="shared" si="24"/>
        <v xml:space="preserve"> </v>
      </c>
      <c r="AU22" s="36" t="str">
        <f t="shared" si="24"/>
        <v xml:space="preserve"> </v>
      </c>
      <c r="AV22" s="36" t="str">
        <f t="shared" si="25"/>
        <v xml:space="preserve"> </v>
      </c>
      <c r="AW22" s="36" t="str">
        <f t="shared" si="25"/>
        <v xml:space="preserve"> </v>
      </c>
      <c r="AX22" s="36" t="str">
        <f t="shared" si="25"/>
        <v xml:space="preserve"> </v>
      </c>
      <c r="AY22" s="36" t="str">
        <f t="shared" si="25"/>
        <v xml:space="preserve"> </v>
      </c>
      <c r="AZ22" s="36" t="str">
        <f t="shared" si="25"/>
        <v xml:space="preserve"> </v>
      </c>
      <c r="BA22" s="36" t="str">
        <f t="shared" si="25"/>
        <v xml:space="preserve"> </v>
      </c>
      <c r="BB22" s="36" t="str">
        <f t="shared" si="25"/>
        <v xml:space="preserve"> </v>
      </c>
      <c r="BC22" s="36" t="str">
        <f t="shared" si="25"/>
        <v xml:space="preserve"> </v>
      </c>
      <c r="BD22" s="36" t="str">
        <f t="shared" si="25"/>
        <v xml:space="preserve"> </v>
      </c>
      <c r="BE22" s="36" t="str">
        <f t="shared" si="25"/>
        <v xml:space="preserve"> </v>
      </c>
      <c r="BF22" s="36" t="str">
        <f t="shared" si="26"/>
        <v xml:space="preserve"> </v>
      </c>
      <c r="BG22" s="36" t="str">
        <f t="shared" si="26"/>
        <v xml:space="preserve"> </v>
      </c>
      <c r="BH22" s="36" t="str">
        <f t="shared" si="26"/>
        <v xml:space="preserve"> </v>
      </c>
      <c r="BI22" s="36" t="str">
        <f t="shared" si="26"/>
        <v xml:space="preserve"> </v>
      </c>
      <c r="BJ22" s="36" t="str">
        <f t="shared" si="26"/>
        <v xml:space="preserve"> </v>
      </c>
      <c r="BK22" s="36" t="str">
        <f t="shared" si="26"/>
        <v xml:space="preserve"> </v>
      </c>
      <c r="BL22" s="36" t="str">
        <f t="shared" si="26"/>
        <v xml:space="preserve"> </v>
      </c>
      <c r="BM22" s="36" t="str">
        <f t="shared" si="26"/>
        <v xml:space="preserve"> </v>
      </c>
      <c r="BN22" s="36" t="str">
        <f t="shared" si="26"/>
        <v xml:space="preserve"> </v>
      </c>
      <c r="BO22" s="36" t="str">
        <f t="shared" si="26"/>
        <v xml:space="preserve"> </v>
      </c>
      <c r="BP22" s="36" t="str">
        <f t="shared" si="27"/>
        <v xml:space="preserve"> </v>
      </c>
      <c r="BQ22" s="36" t="str">
        <f t="shared" si="27"/>
        <v xml:space="preserve"> </v>
      </c>
      <c r="BR22" s="36" t="str">
        <f t="shared" si="27"/>
        <v xml:space="preserve"> </v>
      </c>
      <c r="BS22" s="36" t="str">
        <f t="shared" si="27"/>
        <v xml:space="preserve"> </v>
      </c>
      <c r="BT22" s="36" t="str">
        <f t="shared" si="27"/>
        <v xml:space="preserve"> </v>
      </c>
      <c r="BU22" s="36" t="str">
        <f t="shared" si="27"/>
        <v xml:space="preserve"> </v>
      </c>
      <c r="BV22" s="36" t="str">
        <f t="shared" si="27"/>
        <v xml:space="preserve"> </v>
      </c>
      <c r="BW22" s="36" t="str">
        <f t="shared" si="27"/>
        <v xml:space="preserve"> </v>
      </c>
      <c r="BX22" s="36" t="str">
        <f t="shared" si="27"/>
        <v xml:space="preserve"> </v>
      </c>
      <c r="BY22" s="36" t="str">
        <f t="shared" si="27"/>
        <v xml:space="preserve"> </v>
      </c>
      <c r="BZ22" s="36" t="str">
        <f t="shared" si="28"/>
        <v xml:space="preserve"> </v>
      </c>
      <c r="CA22" s="36" t="str">
        <f t="shared" si="28"/>
        <v xml:space="preserve"> </v>
      </c>
      <c r="CB22" s="36" t="str">
        <f t="shared" si="28"/>
        <v xml:space="preserve"> </v>
      </c>
      <c r="CC22" s="36" t="str">
        <f t="shared" si="28"/>
        <v xml:space="preserve"> </v>
      </c>
      <c r="CD22" s="36" t="str">
        <f t="shared" si="28"/>
        <v xml:space="preserve"> </v>
      </c>
      <c r="CE22" s="36" t="str">
        <f t="shared" si="28"/>
        <v xml:space="preserve"> </v>
      </c>
      <c r="CF22" s="36" t="str">
        <f t="shared" si="28"/>
        <v xml:space="preserve"> </v>
      </c>
      <c r="CG22" s="36" t="str">
        <f t="shared" si="28"/>
        <v xml:space="preserve"> </v>
      </c>
      <c r="CH22" s="36" t="str">
        <f t="shared" si="28"/>
        <v xml:space="preserve"> </v>
      </c>
      <c r="CI22" s="36" t="str">
        <f t="shared" si="28"/>
        <v xml:space="preserve"> </v>
      </c>
      <c r="CJ22" s="36" t="str">
        <f t="shared" si="29"/>
        <v xml:space="preserve"> </v>
      </c>
      <c r="CK22" s="36" t="str">
        <f t="shared" si="29"/>
        <v xml:space="preserve"> </v>
      </c>
      <c r="CL22" s="36" t="str">
        <f t="shared" si="29"/>
        <v xml:space="preserve"> </v>
      </c>
      <c r="CM22" s="36" t="str">
        <f t="shared" si="29"/>
        <v xml:space="preserve"> </v>
      </c>
      <c r="CN22" s="36" t="str">
        <f t="shared" si="29"/>
        <v xml:space="preserve"> </v>
      </c>
      <c r="CO22" s="36" t="str">
        <f t="shared" si="29"/>
        <v xml:space="preserve"> </v>
      </c>
      <c r="CP22" s="36" t="str">
        <f t="shared" si="29"/>
        <v xml:space="preserve"> </v>
      </c>
      <c r="CQ22" s="36" t="str">
        <f t="shared" si="29"/>
        <v xml:space="preserve"> </v>
      </c>
      <c r="CR22" s="36"/>
      <c r="CS22" s="36"/>
      <c r="CT22" s="36"/>
      <c r="CU22" s="36"/>
      <c r="CV22" s="36"/>
      <c r="CW22" s="36"/>
      <c r="CX22" s="36"/>
      <c r="CY22" s="36"/>
      <c r="CZ22" s="36"/>
    </row>
    <row r="23" spans="1:104" x14ac:dyDescent="0.2">
      <c r="A23" s="90"/>
      <c r="B23" s="1"/>
      <c r="C23" s="29"/>
      <c r="D23" s="29"/>
      <c r="E23" s="42"/>
      <c r="J23" s="43"/>
      <c r="K23" s="43"/>
      <c r="L23" s="43"/>
      <c r="M23" s="43"/>
      <c r="N23" s="43"/>
      <c r="R23" s="36" t="str">
        <f t="shared" si="22"/>
        <v xml:space="preserve"> </v>
      </c>
      <c r="S23" s="36" t="str">
        <f t="shared" si="22"/>
        <v xml:space="preserve"> </v>
      </c>
      <c r="T23" s="36" t="str">
        <f t="shared" si="22"/>
        <v xml:space="preserve"> </v>
      </c>
      <c r="U23" s="36" t="str">
        <f t="shared" si="22"/>
        <v xml:space="preserve"> </v>
      </c>
      <c r="V23" s="36" t="str">
        <f t="shared" si="22"/>
        <v xml:space="preserve"> </v>
      </c>
      <c r="W23" s="36" t="str">
        <f t="shared" si="22"/>
        <v xml:space="preserve"> </v>
      </c>
      <c r="X23" s="36" t="str">
        <f t="shared" si="22"/>
        <v xml:space="preserve"> </v>
      </c>
      <c r="Y23" s="36" t="str">
        <f t="shared" si="22"/>
        <v xml:space="preserve"> </v>
      </c>
      <c r="Z23" s="36" t="str">
        <f t="shared" si="22"/>
        <v xml:space="preserve"> </v>
      </c>
      <c r="AA23" s="36" t="str">
        <f t="shared" si="22"/>
        <v xml:space="preserve"> </v>
      </c>
      <c r="AB23" s="36" t="str">
        <f t="shared" si="23"/>
        <v xml:space="preserve"> </v>
      </c>
      <c r="AC23" s="36" t="str">
        <f t="shared" si="23"/>
        <v xml:space="preserve"> </v>
      </c>
      <c r="AD23" s="36" t="str">
        <f t="shared" si="23"/>
        <v xml:space="preserve"> </v>
      </c>
      <c r="AE23" s="36" t="str">
        <f t="shared" si="23"/>
        <v xml:space="preserve"> </v>
      </c>
      <c r="AF23" s="36" t="str">
        <f t="shared" si="23"/>
        <v xml:space="preserve"> </v>
      </c>
      <c r="AG23" s="36" t="str">
        <f t="shared" si="23"/>
        <v xml:space="preserve"> </v>
      </c>
      <c r="AH23" s="36" t="str">
        <f t="shared" si="23"/>
        <v xml:space="preserve"> </v>
      </c>
      <c r="AI23" s="36" t="str">
        <f t="shared" si="23"/>
        <v xml:space="preserve"> </v>
      </c>
      <c r="AJ23" s="36" t="str">
        <f t="shared" si="23"/>
        <v xml:space="preserve"> </v>
      </c>
      <c r="AK23" s="36" t="str">
        <f t="shared" si="23"/>
        <v xml:space="preserve"> </v>
      </c>
      <c r="AL23" s="36" t="str">
        <f t="shared" si="24"/>
        <v xml:space="preserve"> </v>
      </c>
      <c r="AM23" s="36" t="str">
        <f t="shared" si="24"/>
        <v xml:space="preserve"> </v>
      </c>
      <c r="AN23" s="36" t="str">
        <f t="shared" si="24"/>
        <v xml:space="preserve"> </v>
      </c>
      <c r="AO23" s="36" t="str">
        <f t="shared" si="24"/>
        <v xml:space="preserve"> </v>
      </c>
      <c r="AP23" s="36" t="str">
        <f t="shared" si="24"/>
        <v xml:space="preserve"> </v>
      </c>
      <c r="AQ23" s="36" t="str">
        <f t="shared" si="24"/>
        <v xml:space="preserve"> </v>
      </c>
      <c r="AR23" s="36" t="str">
        <f t="shared" si="24"/>
        <v xml:space="preserve"> </v>
      </c>
      <c r="AS23" s="36" t="str">
        <f t="shared" si="24"/>
        <v xml:space="preserve"> </v>
      </c>
      <c r="AT23" s="36" t="str">
        <f t="shared" si="24"/>
        <v xml:space="preserve"> </v>
      </c>
      <c r="AU23" s="36" t="str">
        <f t="shared" si="24"/>
        <v xml:space="preserve"> </v>
      </c>
      <c r="AV23" s="36" t="str">
        <f t="shared" si="25"/>
        <v xml:space="preserve"> </v>
      </c>
      <c r="AW23" s="36" t="str">
        <f t="shared" si="25"/>
        <v xml:space="preserve"> </v>
      </c>
      <c r="AX23" s="36" t="str">
        <f t="shared" si="25"/>
        <v xml:space="preserve"> </v>
      </c>
      <c r="AY23" s="36" t="str">
        <f t="shared" si="25"/>
        <v xml:space="preserve"> </v>
      </c>
      <c r="AZ23" s="36" t="str">
        <f t="shared" si="25"/>
        <v xml:space="preserve"> </v>
      </c>
      <c r="BA23" s="36" t="str">
        <f t="shared" si="25"/>
        <v xml:space="preserve"> </v>
      </c>
      <c r="BB23" s="36" t="str">
        <f t="shared" si="25"/>
        <v xml:space="preserve"> </v>
      </c>
      <c r="BC23" s="36" t="str">
        <f t="shared" si="25"/>
        <v xml:space="preserve"> </v>
      </c>
      <c r="BD23" s="36" t="str">
        <f t="shared" si="25"/>
        <v xml:space="preserve"> </v>
      </c>
      <c r="BE23" s="36" t="str">
        <f t="shared" si="25"/>
        <v xml:space="preserve"> </v>
      </c>
      <c r="BF23" s="36" t="str">
        <f t="shared" si="26"/>
        <v xml:space="preserve"> </v>
      </c>
      <c r="BG23" s="36" t="str">
        <f t="shared" si="26"/>
        <v xml:space="preserve"> </v>
      </c>
      <c r="BH23" s="36" t="str">
        <f t="shared" si="26"/>
        <v xml:space="preserve"> </v>
      </c>
      <c r="BI23" s="36" t="str">
        <f t="shared" si="26"/>
        <v xml:space="preserve"> </v>
      </c>
      <c r="BJ23" s="36" t="str">
        <f t="shared" si="26"/>
        <v xml:space="preserve"> </v>
      </c>
      <c r="BK23" s="36" t="str">
        <f t="shared" si="26"/>
        <v xml:space="preserve"> </v>
      </c>
      <c r="BL23" s="36" t="str">
        <f t="shared" si="26"/>
        <v xml:space="preserve"> </v>
      </c>
      <c r="BM23" s="36" t="str">
        <f t="shared" si="26"/>
        <v xml:space="preserve"> </v>
      </c>
      <c r="BN23" s="36" t="str">
        <f t="shared" si="26"/>
        <v xml:space="preserve"> </v>
      </c>
      <c r="BO23" s="36" t="str">
        <f t="shared" si="26"/>
        <v xml:space="preserve"> </v>
      </c>
      <c r="BP23" s="36" t="str">
        <f t="shared" si="27"/>
        <v xml:space="preserve"> </v>
      </c>
      <c r="BQ23" s="36" t="str">
        <f t="shared" si="27"/>
        <v xml:space="preserve"> </v>
      </c>
      <c r="BR23" s="36" t="str">
        <f t="shared" si="27"/>
        <v xml:space="preserve"> </v>
      </c>
      <c r="BS23" s="36" t="str">
        <f t="shared" si="27"/>
        <v xml:space="preserve"> </v>
      </c>
      <c r="BT23" s="36" t="str">
        <f t="shared" si="27"/>
        <v xml:space="preserve"> </v>
      </c>
      <c r="BU23" s="36" t="str">
        <f t="shared" si="27"/>
        <v xml:space="preserve"> </v>
      </c>
      <c r="BV23" s="36" t="str">
        <f t="shared" si="27"/>
        <v xml:space="preserve"> </v>
      </c>
      <c r="BW23" s="36" t="str">
        <f t="shared" si="27"/>
        <v xml:space="preserve"> </v>
      </c>
      <c r="BX23" s="36" t="str">
        <f t="shared" si="27"/>
        <v xml:space="preserve"> </v>
      </c>
      <c r="BY23" s="36" t="str">
        <f t="shared" si="27"/>
        <v xml:space="preserve"> </v>
      </c>
      <c r="BZ23" s="36" t="str">
        <f t="shared" si="28"/>
        <v xml:space="preserve"> </v>
      </c>
      <c r="CA23" s="36" t="str">
        <f t="shared" si="28"/>
        <v xml:space="preserve"> </v>
      </c>
      <c r="CB23" s="36" t="str">
        <f t="shared" si="28"/>
        <v xml:space="preserve"> </v>
      </c>
      <c r="CC23" s="36" t="str">
        <f t="shared" si="28"/>
        <v xml:space="preserve"> </v>
      </c>
      <c r="CD23" s="36" t="str">
        <f t="shared" si="28"/>
        <v xml:space="preserve"> </v>
      </c>
      <c r="CE23" s="36" t="str">
        <f t="shared" si="28"/>
        <v xml:space="preserve"> </v>
      </c>
      <c r="CF23" s="36" t="str">
        <f t="shared" si="28"/>
        <v xml:space="preserve"> </v>
      </c>
      <c r="CG23" s="36" t="str">
        <f t="shared" si="28"/>
        <v xml:space="preserve"> </v>
      </c>
      <c r="CH23" s="36" t="str">
        <f t="shared" si="28"/>
        <v xml:space="preserve"> </v>
      </c>
      <c r="CI23" s="36" t="str">
        <f t="shared" si="28"/>
        <v xml:space="preserve"> </v>
      </c>
      <c r="CJ23" s="36" t="str">
        <f t="shared" si="29"/>
        <v xml:space="preserve"> </v>
      </c>
      <c r="CK23" s="36" t="str">
        <f t="shared" si="29"/>
        <v xml:space="preserve"> </v>
      </c>
      <c r="CL23" s="36" t="str">
        <f t="shared" si="29"/>
        <v xml:space="preserve"> </v>
      </c>
      <c r="CM23" s="36" t="str">
        <f t="shared" si="29"/>
        <v xml:space="preserve"> </v>
      </c>
      <c r="CN23" s="36" t="str">
        <f t="shared" si="29"/>
        <v xml:space="preserve"> </v>
      </c>
      <c r="CO23" s="36" t="str">
        <f t="shared" si="29"/>
        <v xml:space="preserve"> </v>
      </c>
      <c r="CP23" s="36" t="str">
        <f t="shared" si="29"/>
        <v xml:space="preserve"> </v>
      </c>
      <c r="CQ23" s="36" t="str">
        <f t="shared" si="29"/>
        <v xml:space="preserve"> </v>
      </c>
      <c r="CR23" s="36"/>
      <c r="CS23" s="36"/>
      <c r="CT23" s="36"/>
      <c r="CU23" s="36"/>
      <c r="CV23" s="36"/>
      <c r="CW23" s="36"/>
      <c r="CX23" s="36"/>
      <c r="CY23" s="36"/>
      <c r="CZ23" s="36"/>
    </row>
    <row r="24" spans="1:104" x14ac:dyDescent="0.2">
      <c r="A24" s="90"/>
      <c r="B24" s="1"/>
      <c r="C24" s="29"/>
      <c r="D24" s="102"/>
      <c r="E24" s="42"/>
      <c r="J24" s="43"/>
      <c r="K24" s="43"/>
      <c r="L24" s="43"/>
      <c r="M24" s="43"/>
      <c r="N24" s="43"/>
      <c r="R24" s="36" t="str">
        <f t="shared" si="22"/>
        <v xml:space="preserve"> </v>
      </c>
      <c r="S24" s="36" t="str">
        <f t="shared" si="22"/>
        <v xml:space="preserve"> </v>
      </c>
      <c r="T24" s="36" t="str">
        <f t="shared" si="22"/>
        <v xml:space="preserve"> </v>
      </c>
      <c r="U24" s="36" t="str">
        <f t="shared" si="22"/>
        <v xml:space="preserve"> </v>
      </c>
      <c r="V24" s="36" t="str">
        <f t="shared" si="22"/>
        <v xml:space="preserve"> </v>
      </c>
      <c r="W24" s="36" t="str">
        <f t="shared" si="22"/>
        <v xml:space="preserve"> </v>
      </c>
      <c r="X24" s="36" t="str">
        <f t="shared" si="22"/>
        <v xml:space="preserve"> </v>
      </c>
      <c r="Y24" s="36" t="str">
        <f t="shared" si="22"/>
        <v xml:space="preserve"> </v>
      </c>
      <c r="Z24" s="36" t="str">
        <f t="shared" si="22"/>
        <v xml:space="preserve"> </v>
      </c>
      <c r="AA24" s="36" t="str">
        <f t="shared" si="22"/>
        <v xml:space="preserve"> </v>
      </c>
      <c r="AB24" s="36" t="str">
        <f t="shared" si="23"/>
        <v xml:space="preserve"> </v>
      </c>
      <c r="AC24" s="36" t="str">
        <f t="shared" si="23"/>
        <v xml:space="preserve"> </v>
      </c>
      <c r="AD24" s="36" t="str">
        <f t="shared" si="23"/>
        <v xml:space="preserve"> </v>
      </c>
      <c r="AE24" s="36" t="str">
        <f t="shared" si="23"/>
        <v xml:space="preserve"> </v>
      </c>
      <c r="AF24" s="36" t="str">
        <f t="shared" si="23"/>
        <v xml:space="preserve"> </v>
      </c>
      <c r="AG24" s="36" t="str">
        <f t="shared" si="23"/>
        <v xml:space="preserve"> </v>
      </c>
      <c r="AH24" s="36" t="str">
        <f t="shared" si="23"/>
        <v xml:space="preserve"> </v>
      </c>
      <c r="AI24" s="36" t="str">
        <f t="shared" si="23"/>
        <v xml:space="preserve"> </v>
      </c>
      <c r="AJ24" s="36" t="str">
        <f t="shared" si="23"/>
        <v xml:space="preserve"> </v>
      </c>
      <c r="AK24" s="36" t="str">
        <f t="shared" si="23"/>
        <v xml:space="preserve"> </v>
      </c>
      <c r="AL24" s="36" t="str">
        <f t="shared" si="24"/>
        <v xml:space="preserve"> </v>
      </c>
      <c r="AM24" s="36" t="str">
        <f t="shared" si="24"/>
        <v xml:space="preserve"> </v>
      </c>
      <c r="AN24" s="36" t="str">
        <f t="shared" si="24"/>
        <v xml:space="preserve"> </v>
      </c>
      <c r="AO24" s="36" t="str">
        <f t="shared" si="24"/>
        <v xml:space="preserve"> </v>
      </c>
      <c r="AP24" s="36" t="str">
        <f t="shared" si="24"/>
        <v xml:space="preserve"> </v>
      </c>
      <c r="AQ24" s="36" t="str">
        <f t="shared" si="24"/>
        <v xml:space="preserve"> </v>
      </c>
      <c r="AR24" s="36" t="str">
        <f t="shared" si="24"/>
        <v xml:space="preserve"> </v>
      </c>
      <c r="AS24" s="36" t="str">
        <f t="shared" si="24"/>
        <v xml:space="preserve"> </v>
      </c>
      <c r="AT24" s="36" t="str">
        <f t="shared" si="24"/>
        <v xml:space="preserve"> </v>
      </c>
      <c r="AU24" s="36" t="str">
        <f t="shared" si="24"/>
        <v xml:space="preserve"> </v>
      </c>
      <c r="AV24" s="36" t="str">
        <f t="shared" si="25"/>
        <v xml:space="preserve"> </v>
      </c>
      <c r="AW24" s="36" t="str">
        <f t="shared" si="25"/>
        <v xml:space="preserve"> </v>
      </c>
      <c r="AX24" s="36" t="str">
        <f t="shared" si="25"/>
        <v xml:space="preserve"> </v>
      </c>
      <c r="AY24" s="36" t="str">
        <f t="shared" si="25"/>
        <v xml:space="preserve"> </v>
      </c>
      <c r="AZ24" s="36" t="str">
        <f t="shared" si="25"/>
        <v xml:space="preserve"> </v>
      </c>
      <c r="BA24" s="36" t="str">
        <f t="shared" si="25"/>
        <v xml:space="preserve"> </v>
      </c>
      <c r="BB24" s="36" t="str">
        <f t="shared" si="25"/>
        <v xml:space="preserve"> </v>
      </c>
      <c r="BC24" s="36" t="str">
        <f t="shared" si="25"/>
        <v xml:space="preserve"> </v>
      </c>
      <c r="BD24" s="36" t="str">
        <f t="shared" si="25"/>
        <v xml:space="preserve"> </v>
      </c>
      <c r="BE24" s="36" t="str">
        <f t="shared" si="25"/>
        <v xml:space="preserve"> </v>
      </c>
      <c r="BF24" s="36" t="str">
        <f t="shared" si="26"/>
        <v xml:space="preserve"> </v>
      </c>
      <c r="BG24" s="36" t="str">
        <f t="shared" si="26"/>
        <v xml:space="preserve"> </v>
      </c>
      <c r="BH24" s="36" t="str">
        <f t="shared" si="26"/>
        <v xml:space="preserve"> </v>
      </c>
      <c r="BI24" s="36" t="str">
        <f t="shared" si="26"/>
        <v xml:space="preserve"> </v>
      </c>
      <c r="BJ24" s="36" t="str">
        <f t="shared" si="26"/>
        <v xml:space="preserve"> </v>
      </c>
      <c r="BK24" s="36" t="str">
        <f t="shared" si="26"/>
        <v xml:space="preserve"> </v>
      </c>
      <c r="BL24" s="36" t="str">
        <f t="shared" si="26"/>
        <v xml:space="preserve"> </v>
      </c>
      <c r="BM24" s="36" t="str">
        <f t="shared" si="26"/>
        <v xml:space="preserve"> </v>
      </c>
      <c r="BN24" s="36" t="str">
        <f t="shared" si="26"/>
        <v xml:space="preserve"> </v>
      </c>
      <c r="BO24" s="36" t="str">
        <f t="shared" si="26"/>
        <v xml:space="preserve"> </v>
      </c>
      <c r="BP24" s="36" t="str">
        <f t="shared" si="27"/>
        <v xml:space="preserve"> </v>
      </c>
      <c r="BQ24" s="36" t="str">
        <f t="shared" si="27"/>
        <v xml:space="preserve"> </v>
      </c>
      <c r="BR24" s="36" t="str">
        <f t="shared" si="27"/>
        <v xml:space="preserve"> </v>
      </c>
      <c r="BS24" s="36" t="str">
        <f t="shared" si="27"/>
        <v xml:space="preserve"> </v>
      </c>
      <c r="BT24" s="36" t="str">
        <f t="shared" si="27"/>
        <v xml:space="preserve"> </v>
      </c>
      <c r="BU24" s="36" t="str">
        <f t="shared" si="27"/>
        <v xml:space="preserve"> </v>
      </c>
      <c r="BV24" s="36" t="str">
        <f t="shared" si="27"/>
        <v xml:space="preserve"> </v>
      </c>
      <c r="BW24" s="36" t="str">
        <f t="shared" si="27"/>
        <v xml:space="preserve"> </v>
      </c>
      <c r="BX24" s="36" t="str">
        <f t="shared" si="27"/>
        <v xml:space="preserve"> </v>
      </c>
      <c r="BY24" s="36" t="str">
        <f t="shared" si="27"/>
        <v xml:space="preserve"> </v>
      </c>
      <c r="BZ24" s="36" t="str">
        <f t="shared" si="28"/>
        <v xml:space="preserve"> </v>
      </c>
      <c r="CA24" s="36" t="str">
        <f t="shared" si="28"/>
        <v xml:space="preserve"> </v>
      </c>
      <c r="CB24" s="36" t="str">
        <f t="shared" si="28"/>
        <v xml:space="preserve"> </v>
      </c>
      <c r="CC24" s="36" t="str">
        <f t="shared" si="28"/>
        <v xml:space="preserve"> </v>
      </c>
      <c r="CD24" s="36" t="str">
        <f t="shared" si="28"/>
        <v xml:space="preserve"> </v>
      </c>
      <c r="CE24" s="36" t="str">
        <f t="shared" si="28"/>
        <v xml:space="preserve"> </v>
      </c>
      <c r="CF24" s="36" t="str">
        <f t="shared" si="28"/>
        <v xml:space="preserve"> </v>
      </c>
      <c r="CG24" s="36" t="str">
        <f t="shared" si="28"/>
        <v xml:space="preserve"> </v>
      </c>
      <c r="CH24" s="36" t="str">
        <f t="shared" si="28"/>
        <v xml:space="preserve"> </v>
      </c>
      <c r="CI24" s="36" t="str">
        <f t="shared" si="28"/>
        <v xml:space="preserve"> </v>
      </c>
      <c r="CJ24" s="36" t="str">
        <f t="shared" si="29"/>
        <v xml:space="preserve"> </v>
      </c>
      <c r="CK24" s="36" t="str">
        <f t="shared" si="29"/>
        <v xml:space="preserve"> </v>
      </c>
      <c r="CL24" s="36" t="str">
        <f t="shared" si="29"/>
        <v xml:space="preserve"> </v>
      </c>
      <c r="CM24" s="36" t="str">
        <f t="shared" si="29"/>
        <v xml:space="preserve"> </v>
      </c>
      <c r="CN24" s="36" t="str">
        <f t="shared" si="29"/>
        <v xml:space="preserve"> </v>
      </c>
      <c r="CO24" s="36" t="str">
        <f t="shared" si="29"/>
        <v xml:space="preserve"> </v>
      </c>
      <c r="CP24" s="36" t="str">
        <f t="shared" si="29"/>
        <v xml:space="preserve"> </v>
      </c>
      <c r="CQ24" s="36" t="str">
        <f t="shared" si="29"/>
        <v xml:space="preserve"> </v>
      </c>
      <c r="CR24" s="36"/>
      <c r="CS24" s="36"/>
      <c r="CT24" s="36"/>
      <c r="CU24" s="36"/>
      <c r="CV24" s="36"/>
      <c r="CW24" s="36"/>
      <c r="CX24" s="36"/>
      <c r="CY24" s="36"/>
      <c r="CZ24" s="36"/>
    </row>
    <row r="25" spans="1:104" ht="30" customHeight="1" x14ac:dyDescent="0.2">
      <c r="A25" s="89" t="s">
        <v>67</v>
      </c>
      <c r="B25" s="89"/>
      <c r="C25" s="83"/>
      <c r="D25" s="69" t="s">
        <v>219</v>
      </c>
      <c r="E25" s="60">
        <f>SUM(E17:E21)</f>
        <v>9</v>
      </c>
      <c r="F25" s="60">
        <f>MAX(R16:CZ16)</f>
        <v>7</v>
      </c>
      <c r="K25" s="43"/>
      <c r="L25" s="43"/>
      <c r="M25" s="43"/>
      <c r="N25" s="43"/>
    </row>
    <row r="26" spans="1:104" x14ac:dyDescent="0.2">
      <c r="K26" s="43"/>
      <c r="L26" s="43"/>
      <c r="M26" s="43"/>
      <c r="N26" s="43"/>
    </row>
    <row r="28" spans="1:104" ht="32" customHeight="1" x14ac:dyDescent="0.2">
      <c r="A28" s="89" t="s">
        <v>68</v>
      </c>
      <c r="B28" s="89"/>
      <c r="C28" s="83"/>
      <c r="D28" s="69" t="s">
        <v>122</v>
      </c>
      <c r="E28" s="60">
        <f>E25+'ICU 2023-24'!E32</f>
        <v>23</v>
      </c>
      <c r="F28" s="60">
        <f>F25+'ICU 2023-24'!F32</f>
        <v>18</v>
      </c>
      <c r="G28" s="34"/>
      <c r="H28" s="34"/>
      <c r="I28" s="60">
        <f>I16+'ICU 2023-24'!I32</f>
        <v>1866</v>
      </c>
      <c r="J28" s="60">
        <f>J16+'ICU 2023-24'!J32</f>
        <v>1720</v>
      </c>
      <c r="K28" s="60">
        <f>K16+'ICU 2023-24'!K32</f>
        <v>2306</v>
      </c>
      <c r="L28" s="60">
        <f>L16+'ICU 2023-24'!L32</f>
        <v>3539</v>
      </c>
      <c r="M28" s="60">
        <f>M16+'ICU 2023-24'!M32</f>
        <v>3413</v>
      </c>
      <c r="N28" s="60">
        <f>N16+'ICU 2023-24'!N32</f>
        <v>1037</v>
      </c>
      <c r="O28" s="34"/>
      <c r="P28" s="34"/>
      <c r="Q28" s="34"/>
      <c r="R28" s="48">
        <f>R16+_xlfn.XLOOKUP('M&amp;O 2023-24'!R4,'ICU 2023-24'!$R$4:$CZ$4,'ICU 2023-24'!$R$32:$CZ$32,"",0)</f>
        <v>6</v>
      </c>
      <c r="S28" s="48">
        <f>S16+_xlfn.XLOOKUP('M&amp;O 2023-24'!S4,'ICU 2023-24'!$R$4:$CZ$4,'ICU 2023-24'!$R$32:$CZ$32,"",0)</f>
        <v>10</v>
      </c>
      <c r="T28" s="48">
        <f>T16+_xlfn.XLOOKUP('M&amp;O 2023-24'!T4,'ICU 2023-24'!$R$4:$CZ$4,'ICU 2023-24'!$R$32:$CZ$32,"",0)</f>
        <v>10</v>
      </c>
      <c r="U28" s="48">
        <f>U16+_xlfn.XLOOKUP('M&amp;O 2023-24'!U4,'ICU 2023-24'!$R$4:$CZ$4,'ICU 2023-24'!$R$32:$CZ$32,"",0)</f>
        <v>10</v>
      </c>
      <c r="V28" s="48">
        <f>V16+_xlfn.XLOOKUP('M&amp;O 2023-24'!V4,'ICU 2023-24'!$R$4:$CZ$4,'ICU 2023-24'!$R$32:$CZ$32,"",0)</f>
        <v>10</v>
      </c>
      <c r="W28" s="48">
        <f>W16+_xlfn.XLOOKUP('M&amp;O 2023-24'!W4,'ICU 2023-24'!$R$4:$CZ$4,'ICU 2023-24'!$R$32:$CZ$32,"",0)</f>
        <v>15</v>
      </c>
      <c r="X28" s="48">
        <f>X16+_xlfn.XLOOKUP('M&amp;O 2023-24'!X4,'ICU 2023-24'!$R$4:$CZ$4,'ICU 2023-24'!$R$32:$CZ$32,"",0)</f>
        <v>15</v>
      </c>
      <c r="Y28" s="48">
        <f>Y16+_xlfn.XLOOKUP('M&amp;O 2023-24'!Y4,'ICU 2023-24'!$R$4:$CZ$4,'ICU 2023-24'!$R$32:$CZ$32,"",0)</f>
        <v>15</v>
      </c>
      <c r="Z28" s="48">
        <f>Z16+_xlfn.XLOOKUP('M&amp;O 2023-24'!Z4,'ICU 2023-24'!$R$4:$CZ$4,'ICU 2023-24'!$R$32:$CZ$32,"",0)</f>
        <v>15</v>
      </c>
      <c r="AA28" s="48">
        <f>AA16+_xlfn.XLOOKUP('M&amp;O 2023-24'!AA4,'ICU 2023-24'!$R$4:$CZ$4,'ICU 2023-24'!$R$32:$CZ$32,"",0)</f>
        <v>15</v>
      </c>
      <c r="AB28" s="48">
        <f>AB16+_xlfn.XLOOKUP('M&amp;O 2023-24'!AB4,'ICU 2023-24'!$R$4:$CZ$4,'ICU 2023-24'!$R$32:$CZ$32,"",0)</f>
        <v>15</v>
      </c>
      <c r="AC28" s="48">
        <f>AC16+_xlfn.XLOOKUP('M&amp;O 2023-24'!AC4,'ICU 2023-24'!$R$4:$CZ$4,'ICU 2023-24'!$R$32:$CZ$32,"",0)</f>
        <v>15</v>
      </c>
      <c r="AD28" s="48">
        <f>AD16+_xlfn.XLOOKUP('M&amp;O 2023-24'!AD4,'ICU 2023-24'!$R$4:$CZ$4,'ICU 2023-24'!$R$32:$CZ$32,"",0)</f>
        <v>15</v>
      </c>
      <c r="AE28" s="48">
        <f>AE16+_xlfn.XLOOKUP('M&amp;O 2023-24'!AE4,'ICU 2023-24'!$R$4:$CZ$4,'ICU 2023-24'!$R$32:$CZ$32,"",0)</f>
        <v>15</v>
      </c>
      <c r="AF28" s="48">
        <f>AF16+_xlfn.XLOOKUP('M&amp;O 2023-24'!AF4,'ICU 2023-24'!$R$4:$CZ$4,'ICU 2023-24'!$R$32:$CZ$32,"",0)</f>
        <v>15</v>
      </c>
      <c r="AG28" s="48">
        <f>AG16+_xlfn.XLOOKUP('M&amp;O 2023-24'!AG4,'ICU 2023-24'!$R$4:$CZ$4,'ICU 2023-24'!$R$32:$CZ$32,"",0)</f>
        <v>15</v>
      </c>
      <c r="AH28" s="48">
        <f>AH16+_xlfn.XLOOKUP('M&amp;O 2023-24'!AH4,'ICU 2023-24'!$R$4:$CZ$4,'ICU 2023-24'!$R$32:$CZ$32,"",0)</f>
        <v>15</v>
      </c>
      <c r="AI28" s="48">
        <f>AI16+_xlfn.XLOOKUP('M&amp;O 2023-24'!AI4,'ICU 2023-24'!$R$4:$CZ$4,'ICU 2023-24'!$R$32:$CZ$32,"",0)</f>
        <v>17</v>
      </c>
      <c r="AJ28" s="48">
        <f>AJ16+_xlfn.XLOOKUP('M&amp;O 2023-24'!AJ4,'ICU 2023-24'!$R$4:$CZ$4,'ICU 2023-24'!$R$32:$CZ$32,"",0)</f>
        <v>17</v>
      </c>
      <c r="AK28" s="48">
        <f>AK16+_xlfn.XLOOKUP('M&amp;O 2023-24'!AK4,'ICU 2023-24'!$R$4:$CZ$4,'ICU 2023-24'!$R$32:$CZ$32,"",0)</f>
        <v>17</v>
      </c>
      <c r="AL28" s="48">
        <f>AL16+_xlfn.XLOOKUP('M&amp;O 2023-24'!AL4,'ICU 2023-24'!$R$4:$CZ$4,'ICU 2023-24'!$R$32:$CZ$32,"",0)</f>
        <v>17</v>
      </c>
      <c r="AM28" s="48">
        <f>AM16+_xlfn.XLOOKUP('M&amp;O 2023-24'!AM4,'ICU 2023-24'!$R$4:$CZ$4,'ICU 2023-24'!$R$32:$CZ$32,"",0)</f>
        <v>17</v>
      </c>
      <c r="AN28" s="48">
        <f>AN16+_xlfn.XLOOKUP('M&amp;O 2023-24'!AN4,'ICU 2023-24'!$R$4:$CZ$4,'ICU 2023-24'!$R$32:$CZ$32,"",0)</f>
        <v>17</v>
      </c>
      <c r="AO28" s="48">
        <f>AO16+_xlfn.XLOOKUP('M&amp;O 2023-24'!AO4,'ICU 2023-24'!$R$4:$CZ$4,'ICU 2023-24'!$R$32:$CZ$32,"",0)</f>
        <v>17</v>
      </c>
      <c r="AP28" s="48">
        <f>AP16+_xlfn.XLOOKUP('M&amp;O 2023-24'!AP4,'ICU 2023-24'!$R$4:$CZ$4,'ICU 2023-24'!$R$32:$CZ$32,"",0)</f>
        <v>17</v>
      </c>
      <c r="AQ28" s="48">
        <f>AQ16+_xlfn.XLOOKUP('M&amp;O 2023-24'!AQ4,'ICU 2023-24'!$R$4:$CZ$4,'ICU 2023-24'!$R$32:$CZ$32,"",0)</f>
        <v>17</v>
      </c>
      <c r="AR28" s="48">
        <f>AR16+_xlfn.XLOOKUP('M&amp;O 2023-24'!AR4,'ICU 2023-24'!$R$4:$CZ$4,'ICU 2023-24'!$R$32:$CZ$32,"",0)</f>
        <v>17</v>
      </c>
      <c r="AS28" s="48">
        <f>AS16+_xlfn.XLOOKUP('M&amp;O 2023-24'!AS4,'ICU 2023-24'!$R$4:$CZ$4,'ICU 2023-24'!$R$32:$CZ$32,"",0)</f>
        <v>17</v>
      </c>
      <c r="AT28" s="48">
        <f>AT16+_xlfn.XLOOKUP('M&amp;O 2023-24'!AT4,'ICU 2023-24'!$R$4:$CZ$4,'ICU 2023-24'!$R$32:$CZ$32,"",0)</f>
        <v>17</v>
      </c>
      <c r="AU28" s="48">
        <f>AU16+_xlfn.XLOOKUP('M&amp;O 2023-24'!AU4,'ICU 2023-24'!$R$4:$CZ$4,'ICU 2023-24'!$R$32:$CZ$32,"",0)</f>
        <v>17</v>
      </c>
      <c r="AV28" s="48">
        <f>AV16+_xlfn.XLOOKUP('M&amp;O 2023-24'!AV4,'ICU 2023-24'!$R$4:$CZ$4,'ICU 2023-24'!$R$32:$CZ$32,"",0)</f>
        <v>17</v>
      </c>
      <c r="AW28" s="48">
        <f>AW16+_xlfn.XLOOKUP('M&amp;O 2023-24'!AW4,'ICU 2023-24'!$R$4:$CZ$4,'ICU 2023-24'!$R$32:$CZ$32,"",0)</f>
        <v>17</v>
      </c>
      <c r="AX28" s="48">
        <f>AX16+_xlfn.XLOOKUP('M&amp;O 2023-24'!AX4,'ICU 2023-24'!$R$4:$CZ$4,'ICU 2023-24'!$R$32:$CZ$32,"",0)</f>
        <v>18</v>
      </c>
      <c r="AY28" s="48">
        <f>AY16+_xlfn.XLOOKUP('M&amp;O 2023-24'!AY4,'ICU 2023-24'!$R$4:$CZ$4,'ICU 2023-24'!$R$32:$CZ$32,"",0)</f>
        <v>18</v>
      </c>
      <c r="AZ28" s="48">
        <f>AZ16+_xlfn.XLOOKUP('M&amp;O 2023-24'!AZ4,'ICU 2023-24'!$R$4:$CZ$4,'ICU 2023-24'!$R$32:$CZ$32,"",0)</f>
        <v>18</v>
      </c>
      <c r="BA28" s="48">
        <f>BA16+_xlfn.XLOOKUP('M&amp;O 2023-24'!BA4,'ICU 2023-24'!$R$4:$CZ$4,'ICU 2023-24'!$R$32:$CZ$32,"",0)</f>
        <v>18</v>
      </c>
      <c r="BB28" s="48">
        <f>BB16+_xlfn.XLOOKUP('M&amp;O 2023-24'!BB4,'ICU 2023-24'!$R$4:$CZ$4,'ICU 2023-24'!$R$32:$CZ$32,"",0)</f>
        <v>18</v>
      </c>
      <c r="BC28" s="48">
        <f>BC16+_xlfn.XLOOKUP('M&amp;O 2023-24'!BC4,'ICU 2023-24'!$R$4:$CZ$4,'ICU 2023-24'!$R$32:$CZ$32,"",0)</f>
        <v>18</v>
      </c>
      <c r="BD28" s="48">
        <f>BD16+_xlfn.XLOOKUP('M&amp;O 2023-24'!BD4,'ICU 2023-24'!$R$4:$CZ$4,'ICU 2023-24'!$R$32:$CZ$32,"",0)</f>
        <v>18</v>
      </c>
      <c r="BE28" s="48">
        <f>BE16+_xlfn.XLOOKUP('M&amp;O 2023-24'!BE4,'ICU 2023-24'!$R$4:$CZ$4,'ICU 2023-24'!$R$32:$CZ$32,"",0)</f>
        <v>18</v>
      </c>
      <c r="BF28" s="48">
        <f>BF16+_xlfn.XLOOKUP('M&amp;O 2023-24'!BF4,'ICU 2023-24'!$R$4:$CZ$4,'ICU 2023-24'!$R$32:$CZ$32,"",0)</f>
        <v>18</v>
      </c>
      <c r="BG28" s="48">
        <f>BG16+_xlfn.XLOOKUP('M&amp;O 2023-24'!BG4,'ICU 2023-24'!$R$4:$CZ$4,'ICU 2023-24'!$R$32:$CZ$32,"",0)</f>
        <v>18</v>
      </c>
      <c r="BH28" s="48">
        <f>BH16+_xlfn.XLOOKUP('M&amp;O 2023-24'!BH4,'ICU 2023-24'!$R$4:$CZ$4,'ICU 2023-24'!$R$32:$CZ$32,"",0)</f>
        <v>18</v>
      </c>
      <c r="BI28" s="48">
        <f>BI16+_xlfn.XLOOKUP('M&amp;O 2023-24'!BI4,'ICU 2023-24'!$R$4:$CZ$4,'ICU 2023-24'!$R$32:$CZ$32,"",0)</f>
        <v>18</v>
      </c>
      <c r="BJ28" s="48">
        <f>BJ16+_xlfn.XLOOKUP('M&amp;O 2023-24'!BJ4,'ICU 2023-24'!$R$4:$CZ$4,'ICU 2023-24'!$R$32:$CZ$32,"",0)</f>
        <v>18</v>
      </c>
      <c r="BK28" s="48">
        <f>BK16+_xlfn.XLOOKUP('M&amp;O 2023-24'!BK4,'ICU 2023-24'!$R$4:$CZ$4,'ICU 2023-24'!$R$32:$CZ$32,"",0)</f>
        <v>18</v>
      </c>
      <c r="BL28" s="48">
        <f>BL16+_xlfn.XLOOKUP('M&amp;O 2023-24'!BL4,'ICU 2023-24'!$R$4:$CZ$4,'ICU 2023-24'!$R$32:$CZ$32,"",0)</f>
        <v>18</v>
      </c>
      <c r="BM28" s="48">
        <f>BM16+_xlfn.XLOOKUP('M&amp;O 2023-24'!BM4,'ICU 2023-24'!$R$4:$CZ$4,'ICU 2023-24'!$R$32:$CZ$32,"",0)</f>
        <v>16</v>
      </c>
      <c r="BN28" s="48">
        <f>BN16+_xlfn.XLOOKUP('M&amp;O 2023-24'!BN4,'ICU 2023-24'!$R$4:$CZ$4,'ICU 2023-24'!$R$32:$CZ$32,"",0)</f>
        <v>16</v>
      </c>
      <c r="BO28" s="48">
        <f>BO16+_xlfn.XLOOKUP('M&amp;O 2023-24'!BO4,'ICU 2023-24'!$R$4:$CZ$4,'ICU 2023-24'!$R$32:$CZ$32,"",0)</f>
        <v>16</v>
      </c>
      <c r="BP28" s="48">
        <f>BP16+_xlfn.XLOOKUP('M&amp;O 2023-24'!BP4,'ICU 2023-24'!$R$4:$CZ$4,'ICU 2023-24'!$R$32:$CZ$32,"",0)</f>
        <v>16</v>
      </c>
      <c r="BQ28" s="48">
        <f>BQ16+_xlfn.XLOOKUP('M&amp;O 2023-24'!BQ4,'ICU 2023-24'!$R$4:$CZ$4,'ICU 2023-24'!$R$32:$CZ$32,"",0)</f>
        <v>16</v>
      </c>
      <c r="BR28" s="48">
        <f>BR16+_xlfn.XLOOKUP('M&amp;O 2023-24'!BR4,'ICU 2023-24'!$R$4:$CZ$4,'ICU 2023-24'!$R$32:$CZ$32,"",0)</f>
        <v>18</v>
      </c>
      <c r="BS28" s="48">
        <f>BS16+_xlfn.XLOOKUP('M&amp;O 2023-24'!BS4,'ICU 2023-24'!$R$4:$CZ$4,'ICU 2023-24'!$R$32:$CZ$32,"",0)</f>
        <v>18</v>
      </c>
      <c r="BT28" s="48">
        <f>BT16+_xlfn.XLOOKUP('M&amp;O 2023-24'!BT4,'ICU 2023-24'!$R$4:$CZ$4,'ICU 2023-24'!$R$32:$CZ$32,"",0)</f>
        <v>18</v>
      </c>
      <c r="BU28" s="48">
        <f>BU16+_xlfn.XLOOKUP('M&amp;O 2023-24'!BU4,'ICU 2023-24'!$R$4:$CZ$4,'ICU 2023-24'!$R$32:$CZ$32,"",0)</f>
        <v>18</v>
      </c>
      <c r="BV28" s="48">
        <f>BV16+_xlfn.XLOOKUP('M&amp;O 2023-24'!BV4,'ICU 2023-24'!$R$4:$CZ$4,'ICU 2023-24'!$R$32:$CZ$32,"",0)</f>
        <v>18</v>
      </c>
      <c r="BW28" s="48">
        <f>BW16+_xlfn.XLOOKUP('M&amp;O 2023-24'!BW4,'ICU 2023-24'!$R$4:$CZ$4,'ICU 2023-24'!$R$32:$CZ$32,"",0)</f>
        <v>18</v>
      </c>
      <c r="BX28" s="48">
        <f>BX16+_xlfn.XLOOKUP('M&amp;O 2023-24'!BX4,'ICU 2023-24'!$R$4:$CZ$4,'ICU 2023-24'!$R$32:$CZ$32,"",0)</f>
        <v>18</v>
      </c>
      <c r="BY28" s="48">
        <f>BY16+_xlfn.XLOOKUP('M&amp;O 2023-24'!BY4,'ICU 2023-24'!$R$4:$CZ$4,'ICU 2023-24'!$R$32:$CZ$32,"",0)</f>
        <v>18</v>
      </c>
      <c r="BZ28" s="48">
        <f>BZ16+_xlfn.XLOOKUP('M&amp;O 2023-24'!BZ4,'ICU 2023-24'!$R$4:$CZ$4,'ICU 2023-24'!$R$32:$CZ$32,"",0)</f>
        <v>18</v>
      </c>
      <c r="CA28" s="48">
        <f>CA16+_xlfn.XLOOKUP('M&amp;O 2023-24'!CA4,'ICU 2023-24'!$R$4:$CZ$4,'ICU 2023-24'!$R$32:$CZ$32,"",0)</f>
        <v>18</v>
      </c>
      <c r="CB28" s="48">
        <f>CB16+_xlfn.XLOOKUP('M&amp;O 2023-24'!CB4,'ICU 2023-24'!$R$4:$CZ$4,'ICU 2023-24'!$R$32:$CZ$32,"",0)</f>
        <v>18</v>
      </c>
      <c r="CC28" s="48">
        <f>CC16+_xlfn.XLOOKUP('M&amp;O 2023-24'!CC4,'ICU 2023-24'!$R$4:$CZ$4,'ICU 2023-24'!$R$32:$CZ$32,"",0)</f>
        <v>18</v>
      </c>
      <c r="CD28" s="48">
        <f>CD16+_xlfn.XLOOKUP('M&amp;O 2023-24'!CD4,'ICU 2023-24'!$R$4:$CZ$4,'ICU 2023-24'!$R$32:$CZ$32,"",0)</f>
        <v>18</v>
      </c>
      <c r="CE28" s="48">
        <f>CE16+_xlfn.XLOOKUP('M&amp;O 2023-24'!CE4,'ICU 2023-24'!$R$4:$CZ$4,'ICU 2023-24'!$R$32:$CZ$32,"",0)</f>
        <v>18</v>
      </c>
      <c r="CF28" s="48">
        <f>CF16+_xlfn.XLOOKUP('M&amp;O 2023-24'!CF4,'ICU 2023-24'!$R$4:$CZ$4,'ICU 2023-24'!$R$32:$CZ$32,"",0)</f>
        <v>18</v>
      </c>
      <c r="CG28" s="48">
        <f>CG16+_xlfn.XLOOKUP('M&amp;O 2023-24'!CG4,'ICU 2023-24'!$R$4:$CZ$4,'ICU 2023-24'!$R$32:$CZ$32,"",0)</f>
        <v>18</v>
      </c>
      <c r="CH28" s="48">
        <f>CH16+_xlfn.XLOOKUP('M&amp;O 2023-24'!CH4,'ICU 2023-24'!$R$4:$CZ$4,'ICU 2023-24'!$R$32:$CZ$32,"",0)</f>
        <v>18</v>
      </c>
      <c r="CI28" s="48">
        <f>CI16+_xlfn.XLOOKUP('M&amp;O 2023-24'!CI4,'ICU 2023-24'!$R$4:$CZ$4,'ICU 2023-24'!$R$32:$CZ$32,"",0)</f>
        <v>18</v>
      </c>
      <c r="CJ28" s="48">
        <f>CJ16+_xlfn.XLOOKUP('M&amp;O 2023-24'!CJ4,'ICU 2023-24'!$R$4:$CZ$4,'ICU 2023-24'!$R$32:$CZ$32,"",0)</f>
        <v>18</v>
      </c>
      <c r="CK28" s="48">
        <f>CK16+_xlfn.XLOOKUP('M&amp;O 2023-24'!CK4,'ICU 2023-24'!$R$4:$CZ$4,'ICU 2023-24'!$R$32:$CZ$32,"",0)</f>
        <v>18</v>
      </c>
      <c r="CL28" s="48">
        <f>CL16+_xlfn.XLOOKUP('M&amp;O 2023-24'!CL4,'ICU 2023-24'!$R$4:$CZ$4,'ICU 2023-24'!$R$32:$CZ$32,"",0)</f>
        <v>18</v>
      </c>
      <c r="CM28" s="48">
        <f>CM16+_xlfn.XLOOKUP('M&amp;O 2023-24'!CM4,'ICU 2023-24'!$R$4:$CZ$4,'ICU 2023-24'!$R$32:$CZ$32,"",0)</f>
        <v>18</v>
      </c>
      <c r="CN28" s="48">
        <f>CN16+_xlfn.XLOOKUP('M&amp;O 2023-24'!CN4,'ICU 2023-24'!$R$4:$CZ$4,'ICU 2023-24'!$R$32:$CZ$32,"",0)</f>
        <v>18</v>
      </c>
      <c r="CO28" s="48">
        <f>CO16+_xlfn.XLOOKUP('M&amp;O 2023-24'!CO4,'ICU 2023-24'!$R$4:$CZ$4,'ICU 2023-24'!$R$32:$CZ$32,"",0)</f>
        <v>18</v>
      </c>
      <c r="CP28" s="48">
        <f>CP16+_xlfn.XLOOKUP('M&amp;O 2023-24'!CP4,'ICU 2023-24'!$R$4:$CZ$4,'ICU 2023-24'!$R$32:$CZ$32,"",0)</f>
        <v>5</v>
      </c>
      <c r="CQ28" s="48">
        <f>CQ16+_xlfn.XLOOKUP('M&amp;O 2023-24'!CQ4,'ICU 2023-24'!$R$4:$CZ$4,'ICU 2023-24'!$R$32:$CZ$32,"",0)</f>
        <v>2</v>
      </c>
      <c r="CR28" s="48"/>
      <c r="CS28" s="48"/>
      <c r="CT28" s="48"/>
      <c r="CU28" s="48"/>
      <c r="CV28" s="48"/>
      <c r="CW28" s="48"/>
      <c r="CX28" s="48"/>
      <c r="CY28" s="48"/>
      <c r="CZ28" s="48"/>
    </row>
    <row r="29" spans="1:104" ht="28" customHeight="1" x14ac:dyDescent="0.2"/>
    <row r="31" spans="1:104" x14ac:dyDescent="0.2">
      <c r="K31" s="43"/>
      <c r="L31" s="43"/>
      <c r="M31" s="43"/>
      <c r="N31" s="43"/>
    </row>
    <row r="32" spans="1:104" x14ac:dyDescent="0.2">
      <c r="K32" s="43"/>
      <c r="L32" s="43"/>
      <c r="M32" s="43"/>
      <c r="N32" s="43"/>
    </row>
    <row r="33" spans="11:14" x14ac:dyDescent="0.2">
      <c r="K33" s="43"/>
      <c r="L33" s="43"/>
      <c r="M33" s="43"/>
      <c r="N33" s="43"/>
    </row>
    <row r="34" spans="11:14" x14ac:dyDescent="0.2">
      <c r="K34" s="43"/>
      <c r="L34" s="43"/>
      <c r="M34" s="43"/>
      <c r="N34" s="43"/>
    </row>
    <row r="35" spans="11:14" x14ac:dyDescent="0.2">
      <c r="K35" s="43"/>
      <c r="L35" s="43"/>
      <c r="M35" s="43"/>
      <c r="N35" s="43"/>
    </row>
    <row r="36" spans="11:14" x14ac:dyDescent="0.2">
      <c r="K36" s="43"/>
      <c r="L36" s="43"/>
      <c r="M36" s="43"/>
      <c r="N36" s="43"/>
    </row>
    <row r="37" spans="11:14" x14ac:dyDescent="0.2">
      <c r="K37" s="43"/>
      <c r="L37" s="43"/>
      <c r="M37" s="43"/>
      <c r="N37" s="43"/>
    </row>
    <row r="38" spans="11:14" x14ac:dyDescent="0.2">
      <c r="K38" s="55"/>
      <c r="L38" s="55"/>
      <c r="M38" s="55"/>
      <c r="N38" s="55"/>
    </row>
    <row r="39" spans="11:14" x14ac:dyDescent="0.2">
      <c r="K39" s="55"/>
      <c r="L39" s="55"/>
      <c r="M39" s="55"/>
      <c r="N39" s="55"/>
    </row>
    <row r="40" spans="11:14" x14ac:dyDescent="0.2">
      <c r="K40" s="55"/>
      <c r="L40" s="55"/>
      <c r="M40" s="55"/>
      <c r="N40" s="55"/>
    </row>
    <row r="41" spans="11:14" x14ac:dyDescent="0.2">
      <c r="K41" s="55"/>
      <c r="L41" s="55"/>
      <c r="M41" s="55"/>
      <c r="N41" s="55"/>
    </row>
    <row r="42" spans="11:14" x14ac:dyDescent="0.2">
      <c r="K42" s="55"/>
      <c r="L42" s="55"/>
      <c r="M42" s="55"/>
      <c r="N42" s="55"/>
    </row>
    <row r="43" spans="11:14" x14ac:dyDescent="0.2">
      <c r="K43" s="55"/>
      <c r="L43" s="55"/>
      <c r="M43" s="55"/>
      <c r="N43" s="55"/>
    </row>
    <row r="44" spans="11:14" x14ac:dyDescent="0.2">
      <c r="K44" s="55"/>
      <c r="L44" s="55"/>
      <c r="M44" s="55"/>
      <c r="N44" s="55"/>
    </row>
    <row r="45" spans="11:14" x14ac:dyDescent="0.2">
      <c r="K45" s="55"/>
      <c r="L45" s="55"/>
      <c r="M45" s="55"/>
      <c r="N45" s="55"/>
    </row>
    <row r="46" spans="11:14" x14ac:dyDescent="0.2">
      <c r="K46" s="55"/>
      <c r="L46" s="55"/>
      <c r="M46" s="55"/>
      <c r="N46" s="55"/>
    </row>
    <row r="47" spans="11:14" x14ac:dyDescent="0.2">
      <c r="K47" s="55"/>
      <c r="L47" s="55"/>
      <c r="M47" s="55"/>
      <c r="N47" s="55"/>
    </row>
    <row r="48" spans="11:14" x14ac:dyDescent="0.2">
      <c r="K48" s="55"/>
      <c r="L48" s="55"/>
      <c r="M48" s="55"/>
      <c r="N48" s="55"/>
    </row>
    <row r="49" spans="11:14" x14ac:dyDescent="0.2">
      <c r="K49" s="55"/>
      <c r="L49" s="55"/>
      <c r="M49" s="55"/>
      <c r="N49" s="55"/>
    </row>
    <row r="50" spans="11:14" x14ac:dyDescent="0.2">
      <c r="K50" s="55"/>
      <c r="L50" s="55"/>
      <c r="M50" s="55"/>
      <c r="N50" s="55"/>
    </row>
    <row r="51" spans="11:14" x14ac:dyDescent="0.2">
      <c r="K51" s="55"/>
      <c r="L51" s="55"/>
      <c r="M51" s="55"/>
      <c r="N51" s="55"/>
    </row>
    <row r="52" spans="11:14" x14ac:dyDescent="0.2">
      <c r="K52" s="55"/>
      <c r="L52" s="55"/>
      <c r="M52" s="55"/>
      <c r="N52" s="55"/>
    </row>
    <row r="53" spans="11:14" x14ac:dyDescent="0.2">
      <c r="K53" s="55"/>
      <c r="L53" s="55"/>
      <c r="M53" s="55"/>
      <c r="N53" s="55"/>
    </row>
    <row r="54" spans="11:14" x14ac:dyDescent="0.2">
      <c r="K54" s="55"/>
      <c r="L54" s="55"/>
      <c r="M54" s="55"/>
      <c r="N54" s="55"/>
    </row>
    <row r="55" spans="11:14" x14ac:dyDescent="0.2">
      <c r="K55" s="55"/>
      <c r="L55" s="55"/>
      <c r="M55" s="55"/>
      <c r="N55" s="55"/>
    </row>
    <row r="56" spans="11:14" x14ac:dyDescent="0.2">
      <c r="K56" s="55"/>
      <c r="L56" s="55"/>
      <c r="M56" s="55"/>
      <c r="N56" s="55"/>
    </row>
    <row r="57" spans="11:14" x14ac:dyDescent="0.2">
      <c r="K57" s="55"/>
      <c r="L57" s="55"/>
      <c r="M57" s="55"/>
      <c r="N57" s="55"/>
    </row>
    <row r="58" spans="11:14" x14ac:dyDescent="0.2">
      <c r="K58" s="55"/>
      <c r="L58" s="55"/>
      <c r="M58" s="55"/>
      <c r="N58" s="55"/>
    </row>
    <row r="59" spans="11:14" x14ac:dyDescent="0.2">
      <c r="K59" s="55"/>
      <c r="L59" s="55"/>
      <c r="M59" s="55"/>
      <c r="N59" s="55"/>
    </row>
    <row r="60" spans="11:14" x14ac:dyDescent="0.2">
      <c r="K60" s="55"/>
      <c r="L60" s="55"/>
      <c r="M60" s="55"/>
      <c r="N60" s="55"/>
    </row>
    <row r="61" spans="11:14" x14ac:dyDescent="0.2">
      <c r="K61" s="55"/>
      <c r="L61" s="55"/>
      <c r="M61" s="55"/>
      <c r="N61" s="55"/>
    </row>
  </sheetData>
  <mergeCells count="5">
    <mergeCell ref="A16:B16"/>
    <mergeCell ref="A17:A24"/>
    <mergeCell ref="A28:B28"/>
    <mergeCell ref="A25:B25"/>
    <mergeCell ref="C16:D16"/>
  </mergeCells>
  <conditionalFormatting sqref="R2:CZ2">
    <cfRule type="cellIs" dxfId="43" priority="1" operator="between">
      <formula>61</formula>
      <formula>90</formula>
    </cfRule>
    <cfRule type="cellIs" dxfId="42" priority="9" operator="lessThanOrEqual">
      <formula>30</formula>
    </cfRule>
    <cfRule type="cellIs" dxfId="41" priority="10" operator="between">
      <formula>31</formula>
      <formula>60</formula>
    </cfRule>
    <cfRule type="cellIs" dxfId="40" priority="11" operator="greaterThan">
      <formula>60</formula>
    </cfRule>
  </conditionalFormatting>
  <conditionalFormatting sqref="R4:CZ22">
    <cfRule type="expression" dxfId="39" priority="6">
      <formula>R$3=7</formula>
    </cfRule>
  </conditionalFormatting>
  <conditionalFormatting sqref="R7:CZ15">
    <cfRule type="cellIs" dxfId="38" priority="8" operator="greaterThan">
      <formula>0.9</formula>
    </cfRule>
  </conditionalFormatting>
  <conditionalFormatting sqref="R16:CZ16">
    <cfRule type="cellIs" dxfId="37" priority="5" operator="greaterThan">
      <formula>0.9</formula>
    </cfRule>
  </conditionalFormatting>
  <conditionalFormatting sqref="R17:CZ22">
    <cfRule type="cellIs" dxfId="36" priority="7" operator="greaterThan">
      <formula>0.9</formula>
    </cfRule>
  </conditionalFormatting>
  <conditionalFormatting sqref="R28:CZ28">
    <cfRule type="expression" dxfId="35" priority="4">
      <formula>R$3=7</formula>
    </cfRule>
  </conditionalFormatting>
  <conditionalFormatting sqref="R28:CZ28">
    <cfRule type="cellIs" dxfId="34" priority="3" operator="greaterThan">
      <formula>0.9</formula>
    </cfRule>
  </conditionalFormatting>
  <conditionalFormatting sqref="P7:P8">
    <cfRule type="cellIs" dxfId="33" priority="2" operator="greaterThan">
      <formula>#REF!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E6653-606F-0243-A61D-DBFC5D950EFA}">
  <dimension ref="A1"/>
  <sheetViews>
    <sheetView zoomScale="50" workbookViewId="0">
      <selection activeCell="AC60" sqref="AC60"/>
    </sheetView>
  </sheetViews>
  <sheetFormatPr baseColWidth="10" defaultColWidth="11" defaultRowHeight="16" x14ac:dyDescent="0.2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34124-3D72-C14D-8518-C455918351A5}">
  <dimension ref="A2:EH88"/>
  <sheetViews>
    <sheetView topLeftCell="A19" zoomScale="88" zoomScaleNormal="142" workbookViewId="0">
      <selection activeCell="B37" sqref="B37:B44"/>
    </sheetView>
  </sheetViews>
  <sheetFormatPr baseColWidth="10" defaultColWidth="10.83203125" defaultRowHeight="15" x14ac:dyDescent="0.2"/>
  <cols>
    <col min="1" max="1" width="13.83203125" style="30" bestFit="1" customWidth="1"/>
    <col min="2" max="2" width="16" style="30" customWidth="1"/>
    <col min="3" max="3" width="22.83203125" style="30" customWidth="1"/>
    <col min="4" max="4" width="20" style="30" customWidth="1"/>
    <col min="5" max="5" width="21.6640625" style="30" customWidth="1"/>
    <col min="6" max="6" width="19.33203125" style="30" customWidth="1"/>
    <col min="7" max="7" width="17" style="30" customWidth="1"/>
    <col min="8" max="14" width="10.83203125" style="30"/>
    <col min="15" max="15" width="11.1640625" style="30" bestFit="1" customWidth="1"/>
    <col min="16" max="16" width="10.83203125" style="30"/>
    <col min="17" max="17" width="49.33203125" style="30" customWidth="1"/>
    <col min="18" max="16384" width="10.83203125" style="30"/>
  </cols>
  <sheetData>
    <row r="2" spans="1:138" s="16" customFormat="1" ht="36" customHeight="1" thickBot="1" x14ac:dyDescent="0.3">
      <c r="A2" s="44" t="s">
        <v>220</v>
      </c>
      <c r="C2" s="14"/>
      <c r="D2" s="14"/>
      <c r="E2" s="14"/>
      <c r="F2" s="14"/>
      <c r="G2" s="14"/>
      <c r="H2" s="14"/>
      <c r="J2" s="15"/>
      <c r="K2" s="15"/>
      <c r="L2" s="15"/>
      <c r="M2" s="15"/>
      <c r="N2" s="15" t="s">
        <v>1</v>
      </c>
      <c r="O2" s="18">
        <f>MIN(O7:O35)-1</f>
        <v>45606</v>
      </c>
      <c r="P2" s="18" t="s">
        <v>2</v>
      </c>
      <c r="Q2" s="18">
        <f>MAX(P7:P35)+1</f>
        <v>45692</v>
      </c>
      <c r="R2" s="15">
        <v>1</v>
      </c>
      <c r="S2" s="15">
        <v>2</v>
      </c>
      <c r="T2" s="15">
        <v>3</v>
      </c>
      <c r="U2" s="15">
        <v>4</v>
      </c>
      <c r="V2" s="15">
        <v>5</v>
      </c>
      <c r="W2" s="15">
        <v>6</v>
      </c>
      <c r="X2" s="15">
        <v>7</v>
      </c>
      <c r="Y2" s="15">
        <v>8</v>
      </c>
      <c r="Z2" s="15">
        <v>9</v>
      </c>
      <c r="AA2" s="15">
        <v>10</v>
      </c>
      <c r="AB2" s="15">
        <v>11</v>
      </c>
      <c r="AC2" s="15">
        <v>12</v>
      </c>
      <c r="AD2" s="15">
        <v>13</v>
      </c>
      <c r="AE2" s="15">
        <v>14</v>
      </c>
      <c r="AF2" s="15">
        <v>15</v>
      </c>
      <c r="AG2" s="15">
        <v>16</v>
      </c>
      <c r="AH2" s="15">
        <v>17</v>
      </c>
      <c r="AI2" s="15">
        <v>18</v>
      </c>
      <c r="AJ2" s="15">
        <v>19</v>
      </c>
      <c r="AK2" s="15">
        <v>20</v>
      </c>
      <c r="AL2" s="15">
        <v>21</v>
      </c>
      <c r="AM2" s="15">
        <v>22</v>
      </c>
      <c r="AN2" s="15">
        <v>23</v>
      </c>
      <c r="AO2" s="15">
        <v>24</v>
      </c>
      <c r="AP2" s="15">
        <v>25</v>
      </c>
      <c r="AQ2" s="15">
        <v>26</v>
      </c>
      <c r="AR2" s="15">
        <v>27</v>
      </c>
      <c r="AS2" s="15">
        <v>28</v>
      </c>
      <c r="AT2" s="15">
        <v>29</v>
      </c>
      <c r="AU2" s="15">
        <v>30</v>
      </c>
      <c r="AV2" s="15">
        <v>31</v>
      </c>
      <c r="AW2" s="15">
        <v>32</v>
      </c>
      <c r="AX2" s="15">
        <v>33</v>
      </c>
      <c r="AY2" s="15">
        <v>34</v>
      </c>
      <c r="AZ2" s="15">
        <v>35</v>
      </c>
      <c r="BA2" s="15">
        <v>36</v>
      </c>
      <c r="BB2" s="15">
        <v>37</v>
      </c>
      <c r="BC2" s="15">
        <v>38</v>
      </c>
      <c r="BD2" s="15">
        <v>39</v>
      </c>
      <c r="BE2" s="15">
        <v>40</v>
      </c>
      <c r="BF2" s="15">
        <v>41</v>
      </c>
      <c r="BG2" s="15">
        <v>42</v>
      </c>
      <c r="BH2" s="15">
        <v>43</v>
      </c>
      <c r="BI2" s="15">
        <v>44</v>
      </c>
      <c r="BJ2" s="15">
        <v>45</v>
      </c>
      <c r="BK2" s="15">
        <v>46</v>
      </c>
      <c r="BL2" s="15">
        <v>47</v>
      </c>
      <c r="BM2" s="15">
        <v>48</v>
      </c>
      <c r="BN2" s="15">
        <v>49</v>
      </c>
      <c r="BO2" s="15">
        <v>50</v>
      </c>
      <c r="BP2" s="15">
        <v>51</v>
      </c>
      <c r="BQ2" s="15">
        <v>52</v>
      </c>
      <c r="BR2" s="15">
        <v>53</v>
      </c>
      <c r="BS2" s="15">
        <v>54</v>
      </c>
      <c r="BT2" s="15">
        <v>55</v>
      </c>
      <c r="BU2" s="15">
        <v>56</v>
      </c>
      <c r="BV2" s="15">
        <v>57</v>
      </c>
      <c r="BW2" s="15">
        <v>58</v>
      </c>
      <c r="BX2" s="15">
        <v>59</v>
      </c>
      <c r="BY2" s="15">
        <v>60</v>
      </c>
      <c r="BZ2" s="15">
        <v>61</v>
      </c>
      <c r="CA2" s="15">
        <v>62</v>
      </c>
      <c r="CB2" s="15">
        <v>63</v>
      </c>
      <c r="CC2" s="15">
        <v>64</v>
      </c>
      <c r="CD2" s="15">
        <v>65</v>
      </c>
      <c r="CE2" s="15">
        <v>66</v>
      </c>
      <c r="CF2" s="15">
        <v>67</v>
      </c>
      <c r="CG2" s="15">
        <v>68</v>
      </c>
      <c r="CH2" s="15">
        <v>69</v>
      </c>
      <c r="CI2" s="15">
        <v>70</v>
      </c>
      <c r="CJ2" s="15">
        <v>71</v>
      </c>
      <c r="CK2" s="15">
        <v>72</v>
      </c>
      <c r="CL2" s="15">
        <v>73</v>
      </c>
      <c r="CM2" s="15">
        <v>74</v>
      </c>
      <c r="CN2" s="15">
        <v>75</v>
      </c>
      <c r="CO2" s="15">
        <v>76</v>
      </c>
      <c r="CP2" s="15">
        <v>77</v>
      </c>
      <c r="CQ2" s="15">
        <v>78</v>
      </c>
      <c r="CR2" s="15">
        <v>79</v>
      </c>
      <c r="CS2" s="15">
        <v>80</v>
      </c>
      <c r="CT2" s="15">
        <v>81</v>
      </c>
      <c r="CU2" s="15">
        <v>82</v>
      </c>
      <c r="CV2" s="15">
        <v>83</v>
      </c>
      <c r="CW2" s="15">
        <v>84</v>
      </c>
      <c r="CX2" s="15">
        <v>85</v>
      </c>
      <c r="CY2" s="15">
        <v>86</v>
      </c>
      <c r="CZ2" s="15">
        <v>87</v>
      </c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</row>
    <row r="3" spans="1:138" s="16" customFormat="1" ht="15" customHeight="1" thickBot="1" x14ac:dyDescent="0.25">
      <c r="A3" s="10" t="s">
        <v>3</v>
      </c>
      <c r="B3" s="11">
        <v>44619</v>
      </c>
      <c r="H3" s="3"/>
      <c r="I3" s="15"/>
      <c r="J3" s="15"/>
      <c r="K3" s="15"/>
      <c r="L3" s="15"/>
      <c r="M3" s="15"/>
      <c r="N3" s="15"/>
      <c r="O3" s="18"/>
      <c r="P3" s="18"/>
      <c r="Q3" s="12" t="s">
        <v>4</v>
      </c>
      <c r="R3" s="15">
        <f>WEEKDAY(R4,2)</f>
        <v>7</v>
      </c>
      <c r="S3" s="15">
        <f t="shared" ref="S3:CD3" si="0">WEEKDAY(S4,2)</f>
        <v>1</v>
      </c>
      <c r="T3" s="15">
        <f t="shared" si="0"/>
        <v>2</v>
      </c>
      <c r="U3" s="15">
        <f t="shared" si="0"/>
        <v>3</v>
      </c>
      <c r="V3" s="15">
        <f t="shared" si="0"/>
        <v>4</v>
      </c>
      <c r="W3" s="15">
        <f t="shared" si="0"/>
        <v>5</v>
      </c>
      <c r="X3" s="15">
        <f t="shared" si="0"/>
        <v>6</v>
      </c>
      <c r="Y3" s="15">
        <f t="shared" si="0"/>
        <v>7</v>
      </c>
      <c r="Z3" s="15">
        <f t="shared" si="0"/>
        <v>1</v>
      </c>
      <c r="AA3" s="15">
        <f t="shared" si="0"/>
        <v>2</v>
      </c>
      <c r="AB3" s="15">
        <f t="shared" si="0"/>
        <v>3</v>
      </c>
      <c r="AC3" s="15">
        <f t="shared" si="0"/>
        <v>4</v>
      </c>
      <c r="AD3" s="15">
        <f t="shared" si="0"/>
        <v>5</v>
      </c>
      <c r="AE3" s="15">
        <f t="shared" si="0"/>
        <v>6</v>
      </c>
      <c r="AF3" s="15">
        <f t="shared" si="0"/>
        <v>7</v>
      </c>
      <c r="AG3" s="15">
        <f t="shared" si="0"/>
        <v>1</v>
      </c>
      <c r="AH3" s="15">
        <f t="shared" si="0"/>
        <v>2</v>
      </c>
      <c r="AI3" s="15">
        <f t="shared" si="0"/>
        <v>3</v>
      </c>
      <c r="AJ3" s="15">
        <f t="shared" si="0"/>
        <v>4</v>
      </c>
      <c r="AK3" s="15">
        <f t="shared" si="0"/>
        <v>5</v>
      </c>
      <c r="AL3" s="15">
        <f t="shared" si="0"/>
        <v>6</v>
      </c>
      <c r="AM3" s="15">
        <f t="shared" si="0"/>
        <v>7</v>
      </c>
      <c r="AN3" s="15">
        <f t="shared" si="0"/>
        <v>1</v>
      </c>
      <c r="AO3" s="15">
        <f t="shared" si="0"/>
        <v>2</v>
      </c>
      <c r="AP3" s="15">
        <f t="shared" si="0"/>
        <v>3</v>
      </c>
      <c r="AQ3" s="15">
        <f t="shared" si="0"/>
        <v>4</v>
      </c>
      <c r="AR3" s="15">
        <f t="shared" si="0"/>
        <v>5</v>
      </c>
      <c r="AS3" s="15">
        <f t="shared" si="0"/>
        <v>6</v>
      </c>
      <c r="AT3" s="15">
        <f t="shared" si="0"/>
        <v>7</v>
      </c>
      <c r="AU3" s="15">
        <f t="shared" si="0"/>
        <v>1</v>
      </c>
      <c r="AV3" s="15">
        <f t="shared" si="0"/>
        <v>2</v>
      </c>
      <c r="AW3" s="15">
        <f t="shared" si="0"/>
        <v>3</v>
      </c>
      <c r="AX3" s="15">
        <f t="shared" si="0"/>
        <v>4</v>
      </c>
      <c r="AY3" s="15">
        <f t="shared" si="0"/>
        <v>5</v>
      </c>
      <c r="AZ3" s="15">
        <f t="shared" si="0"/>
        <v>6</v>
      </c>
      <c r="BA3" s="15">
        <f t="shared" si="0"/>
        <v>7</v>
      </c>
      <c r="BB3" s="15">
        <f t="shared" si="0"/>
        <v>1</v>
      </c>
      <c r="BC3" s="15">
        <f t="shared" si="0"/>
        <v>2</v>
      </c>
      <c r="BD3" s="15">
        <f t="shared" si="0"/>
        <v>3</v>
      </c>
      <c r="BE3" s="15">
        <f t="shared" si="0"/>
        <v>4</v>
      </c>
      <c r="BF3" s="15">
        <f t="shared" si="0"/>
        <v>5</v>
      </c>
      <c r="BG3" s="15">
        <f t="shared" si="0"/>
        <v>6</v>
      </c>
      <c r="BH3" s="15">
        <f t="shared" si="0"/>
        <v>7</v>
      </c>
      <c r="BI3" s="15">
        <f t="shared" si="0"/>
        <v>1</v>
      </c>
      <c r="BJ3" s="15">
        <f t="shared" si="0"/>
        <v>2</v>
      </c>
      <c r="BK3" s="15">
        <f t="shared" si="0"/>
        <v>3</v>
      </c>
      <c r="BL3" s="15">
        <f t="shared" si="0"/>
        <v>4</v>
      </c>
      <c r="BM3" s="15">
        <f t="shared" si="0"/>
        <v>5</v>
      </c>
      <c r="BN3" s="15">
        <f t="shared" si="0"/>
        <v>6</v>
      </c>
      <c r="BO3" s="15">
        <f t="shared" si="0"/>
        <v>7</v>
      </c>
      <c r="BP3" s="15">
        <f t="shared" si="0"/>
        <v>1</v>
      </c>
      <c r="BQ3" s="15">
        <f t="shared" si="0"/>
        <v>2</v>
      </c>
      <c r="BR3" s="15">
        <f t="shared" si="0"/>
        <v>3</v>
      </c>
      <c r="BS3" s="15">
        <f t="shared" si="0"/>
        <v>4</v>
      </c>
      <c r="BT3" s="15">
        <f t="shared" si="0"/>
        <v>5</v>
      </c>
      <c r="BU3" s="15">
        <f t="shared" si="0"/>
        <v>6</v>
      </c>
      <c r="BV3" s="15">
        <f t="shared" si="0"/>
        <v>7</v>
      </c>
      <c r="BW3" s="15">
        <f t="shared" si="0"/>
        <v>1</v>
      </c>
      <c r="BX3" s="15">
        <f t="shared" si="0"/>
        <v>2</v>
      </c>
      <c r="BY3" s="15">
        <f t="shared" si="0"/>
        <v>3</v>
      </c>
      <c r="BZ3" s="15">
        <f t="shared" si="0"/>
        <v>4</v>
      </c>
      <c r="CA3" s="15">
        <f t="shared" si="0"/>
        <v>5</v>
      </c>
      <c r="CB3" s="15">
        <f t="shared" si="0"/>
        <v>6</v>
      </c>
      <c r="CC3" s="15">
        <f t="shared" si="0"/>
        <v>7</v>
      </c>
      <c r="CD3" s="15">
        <f t="shared" si="0"/>
        <v>1</v>
      </c>
      <c r="CE3" s="15">
        <f t="shared" ref="CE3:CZ3" si="1">WEEKDAY(CE4,2)</f>
        <v>2</v>
      </c>
      <c r="CF3" s="15">
        <f t="shared" si="1"/>
        <v>3</v>
      </c>
      <c r="CG3" s="15">
        <f t="shared" si="1"/>
        <v>4</v>
      </c>
      <c r="CH3" s="15">
        <f t="shared" si="1"/>
        <v>5</v>
      </c>
      <c r="CI3" s="15">
        <f t="shared" si="1"/>
        <v>6</v>
      </c>
      <c r="CJ3" s="15">
        <f t="shared" si="1"/>
        <v>7</v>
      </c>
      <c r="CK3" s="15">
        <f t="shared" si="1"/>
        <v>1</v>
      </c>
      <c r="CL3" s="15">
        <f t="shared" si="1"/>
        <v>2</v>
      </c>
      <c r="CM3" s="15">
        <f t="shared" si="1"/>
        <v>3</v>
      </c>
      <c r="CN3" s="15">
        <f t="shared" si="1"/>
        <v>4</v>
      </c>
      <c r="CO3" s="15">
        <f t="shared" si="1"/>
        <v>5</v>
      </c>
      <c r="CP3" s="15">
        <f t="shared" si="1"/>
        <v>6</v>
      </c>
      <c r="CQ3" s="15">
        <f t="shared" si="1"/>
        <v>7</v>
      </c>
      <c r="CR3" s="15">
        <f t="shared" si="1"/>
        <v>1</v>
      </c>
      <c r="CS3" s="15">
        <f t="shared" si="1"/>
        <v>2</v>
      </c>
      <c r="CT3" s="15">
        <f t="shared" si="1"/>
        <v>3</v>
      </c>
      <c r="CU3" s="15">
        <f t="shared" si="1"/>
        <v>4</v>
      </c>
      <c r="CV3" s="15">
        <f t="shared" si="1"/>
        <v>5</v>
      </c>
      <c r="CW3" s="15">
        <f t="shared" si="1"/>
        <v>6</v>
      </c>
      <c r="CX3" s="15">
        <f t="shared" si="1"/>
        <v>7</v>
      </c>
      <c r="CY3" s="15">
        <f t="shared" si="1"/>
        <v>1</v>
      </c>
      <c r="CZ3" s="15">
        <f t="shared" si="1"/>
        <v>2</v>
      </c>
      <c r="DA3" s="15" t="str">
        <f t="shared" ref="DA3:DG3" si="2">IFERROR(WEEKDAY(DA4,2)," ")</f>
        <v xml:space="preserve"> </v>
      </c>
      <c r="DB3" s="15" t="str">
        <f t="shared" si="2"/>
        <v xml:space="preserve"> </v>
      </c>
      <c r="DC3" s="15" t="str">
        <f t="shared" si="2"/>
        <v xml:space="preserve"> </v>
      </c>
      <c r="DD3" s="15" t="str">
        <f t="shared" si="2"/>
        <v xml:space="preserve"> </v>
      </c>
      <c r="DE3" s="15" t="str">
        <f t="shared" si="2"/>
        <v xml:space="preserve"> </v>
      </c>
      <c r="DF3" s="15" t="str">
        <f t="shared" si="2"/>
        <v xml:space="preserve"> </v>
      </c>
      <c r="DG3" s="15" t="str">
        <f t="shared" si="2"/>
        <v xml:space="preserve"> </v>
      </c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</row>
    <row r="4" spans="1:138" s="28" customFormat="1" ht="143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14</v>
      </c>
      <c r="K4" s="64" t="s">
        <v>15</v>
      </c>
      <c r="L4" s="64" t="s">
        <v>16</v>
      </c>
      <c r="M4" s="64" t="s">
        <v>17</v>
      </c>
      <c r="N4" s="64" t="s">
        <v>18</v>
      </c>
      <c r="O4" s="24" t="s">
        <v>19</v>
      </c>
      <c r="P4" s="24" t="s">
        <v>20</v>
      </c>
      <c r="Q4" s="25" t="s">
        <v>21</v>
      </c>
      <c r="R4" s="26">
        <f>O2</f>
        <v>45606</v>
      </c>
      <c r="S4" s="26">
        <f t="shared" ref="S4:CD4" si="3">IFERROR(IF(R4+1&lt;$Q$2+1,R4+1, " ")," ")</f>
        <v>45607</v>
      </c>
      <c r="T4" s="26">
        <f t="shared" si="3"/>
        <v>45608</v>
      </c>
      <c r="U4" s="26">
        <f t="shared" si="3"/>
        <v>45609</v>
      </c>
      <c r="V4" s="26">
        <f t="shared" si="3"/>
        <v>45610</v>
      </c>
      <c r="W4" s="26">
        <f t="shared" si="3"/>
        <v>45611</v>
      </c>
      <c r="X4" s="26">
        <f t="shared" si="3"/>
        <v>45612</v>
      </c>
      <c r="Y4" s="26">
        <f t="shared" si="3"/>
        <v>45613</v>
      </c>
      <c r="Z4" s="26">
        <f t="shared" si="3"/>
        <v>45614</v>
      </c>
      <c r="AA4" s="26">
        <f t="shared" si="3"/>
        <v>45615</v>
      </c>
      <c r="AB4" s="26">
        <f t="shared" si="3"/>
        <v>45616</v>
      </c>
      <c r="AC4" s="26">
        <f t="shared" si="3"/>
        <v>45617</v>
      </c>
      <c r="AD4" s="26">
        <f t="shared" si="3"/>
        <v>45618</v>
      </c>
      <c r="AE4" s="26">
        <f t="shared" si="3"/>
        <v>45619</v>
      </c>
      <c r="AF4" s="26">
        <f t="shared" si="3"/>
        <v>45620</v>
      </c>
      <c r="AG4" s="26">
        <f t="shared" si="3"/>
        <v>45621</v>
      </c>
      <c r="AH4" s="26">
        <f t="shared" si="3"/>
        <v>45622</v>
      </c>
      <c r="AI4" s="26">
        <f t="shared" si="3"/>
        <v>45623</v>
      </c>
      <c r="AJ4" s="26">
        <f t="shared" si="3"/>
        <v>45624</v>
      </c>
      <c r="AK4" s="26">
        <f t="shared" si="3"/>
        <v>45625</v>
      </c>
      <c r="AL4" s="26">
        <f t="shared" si="3"/>
        <v>45626</v>
      </c>
      <c r="AM4" s="26">
        <f t="shared" si="3"/>
        <v>45627</v>
      </c>
      <c r="AN4" s="26">
        <f t="shared" si="3"/>
        <v>45628</v>
      </c>
      <c r="AO4" s="26">
        <f t="shared" si="3"/>
        <v>45629</v>
      </c>
      <c r="AP4" s="26">
        <f t="shared" si="3"/>
        <v>45630</v>
      </c>
      <c r="AQ4" s="26">
        <f t="shared" si="3"/>
        <v>45631</v>
      </c>
      <c r="AR4" s="26">
        <f t="shared" si="3"/>
        <v>45632</v>
      </c>
      <c r="AS4" s="26">
        <f t="shared" si="3"/>
        <v>45633</v>
      </c>
      <c r="AT4" s="26">
        <f t="shared" si="3"/>
        <v>45634</v>
      </c>
      <c r="AU4" s="26">
        <f t="shared" si="3"/>
        <v>45635</v>
      </c>
      <c r="AV4" s="26">
        <f t="shared" si="3"/>
        <v>45636</v>
      </c>
      <c r="AW4" s="26">
        <f t="shared" si="3"/>
        <v>45637</v>
      </c>
      <c r="AX4" s="26">
        <f t="shared" si="3"/>
        <v>45638</v>
      </c>
      <c r="AY4" s="26">
        <f t="shared" si="3"/>
        <v>45639</v>
      </c>
      <c r="AZ4" s="26">
        <f t="shared" si="3"/>
        <v>45640</v>
      </c>
      <c r="BA4" s="26">
        <f t="shared" si="3"/>
        <v>45641</v>
      </c>
      <c r="BB4" s="26">
        <f t="shared" si="3"/>
        <v>45642</v>
      </c>
      <c r="BC4" s="26">
        <f t="shared" si="3"/>
        <v>45643</v>
      </c>
      <c r="BD4" s="26">
        <f t="shared" si="3"/>
        <v>45644</v>
      </c>
      <c r="BE4" s="26">
        <f t="shared" si="3"/>
        <v>45645</v>
      </c>
      <c r="BF4" s="26">
        <f t="shared" si="3"/>
        <v>45646</v>
      </c>
      <c r="BG4" s="26">
        <f t="shared" si="3"/>
        <v>45647</v>
      </c>
      <c r="BH4" s="26">
        <f t="shared" si="3"/>
        <v>45648</v>
      </c>
      <c r="BI4" s="26">
        <f t="shared" si="3"/>
        <v>45649</v>
      </c>
      <c r="BJ4" s="26">
        <f t="shared" si="3"/>
        <v>45650</v>
      </c>
      <c r="BK4" s="26">
        <f t="shared" si="3"/>
        <v>45651</v>
      </c>
      <c r="BL4" s="26">
        <f t="shared" si="3"/>
        <v>45652</v>
      </c>
      <c r="BM4" s="26">
        <f t="shared" si="3"/>
        <v>45653</v>
      </c>
      <c r="BN4" s="26">
        <f t="shared" si="3"/>
        <v>45654</v>
      </c>
      <c r="BO4" s="26">
        <f t="shared" si="3"/>
        <v>45655</v>
      </c>
      <c r="BP4" s="26">
        <f t="shared" si="3"/>
        <v>45656</v>
      </c>
      <c r="BQ4" s="26">
        <f t="shared" si="3"/>
        <v>45657</v>
      </c>
      <c r="BR4" s="26">
        <f t="shared" si="3"/>
        <v>45658</v>
      </c>
      <c r="BS4" s="26">
        <f t="shared" si="3"/>
        <v>45659</v>
      </c>
      <c r="BT4" s="26">
        <f t="shared" si="3"/>
        <v>45660</v>
      </c>
      <c r="BU4" s="26">
        <f t="shared" si="3"/>
        <v>45661</v>
      </c>
      <c r="BV4" s="26">
        <f t="shared" si="3"/>
        <v>45662</v>
      </c>
      <c r="BW4" s="26">
        <f t="shared" si="3"/>
        <v>45663</v>
      </c>
      <c r="BX4" s="26">
        <f t="shared" si="3"/>
        <v>45664</v>
      </c>
      <c r="BY4" s="26">
        <f t="shared" si="3"/>
        <v>45665</v>
      </c>
      <c r="BZ4" s="26">
        <f t="shared" si="3"/>
        <v>45666</v>
      </c>
      <c r="CA4" s="26">
        <f t="shared" si="3"/>
        <v>45667</v>
      </c>
      <c r="CB4" s="26">
        <f t="shared" si="3"/>
        <v>45668</v>
      </c>
      <c r="CC4" s="26">
        <f t="shared" si="3"/>
        <v>45669</v>
      </c>
      <c r="CD4" s="26">
        <f t="shared" si="3"/>
        <v>45670</v>
      </c>
      <c r="CE4" s="26">
        <f t="shared" ref="CE4:CZ4" si="4">IFERROR(IF(CD4+1&lt;$Q$2+1,CD4+1, " ")," ")</f>
        <v>45671</v>
      </c>
      <c r="CF4" s="26">
        <f t="shared" si="4"/>
        <v>45672</v>
      </c>
      <c r="CG4" s="26">
        <f t="shared" si="4"/>
        <v>45673</v>
      </c>
      <c r="CH4" s="26">
        <f t="shared" si="4"/>
        <v>45674</v>
      </c>
      <c r="CI4" s="26">
        <f t="shared" si="4"/>
        <v>45675</v>
      </c>
      <c r="CJ4" s="26">
        <f t="shared" si="4"/>
        <v>45676</v>
      </c>
      <c r="CK4" s="26">
        <f t="shared" si="4"/>
        <v>45677</v>
      </c>
      <c r="CL4" s="26">
        <f t="shared" si="4"/>
        <v>45678</v>
      </c>
      <c r="CM4" s="26">
        <f t="shared" si="4"/>
        <v>45679</v>
      </c>
      <c r="CN4" s="26">
        <f t="shared" si="4"/>
        <v>45680</v>
      </c>
      <c r="CO4" s="26">
        <f t="shared" si="4"/>
        <v>45681</v>
      </c>
      <c r="CP4" s="26">
        <f t="shared" si="4"/>
        <v>45682</v>
      </c>
      <c r="CQ4" s="26">
        <f t="shared" si="4"/>
        <v>45683</v>
      </c>
      <c r="CR4" s="26">
        <f t="shared" si="4"/>
        <v>45684</v>
      </c>
      <c r="CS4" s="26">
        <f t="shared" si="4"/>
        <v>45685</v>
      </c>
      <c r="CT4" s="26">
        <f t="shared" si="4"/>
        <v>45686</v>
      </c>
      <c r="CU4" s="26">
        <f t="shared" si="4"/>
        <v>45687</v>
      </c>
      <c r="CV4" s="26">
        <f t="shared" si="4"/>
        <v>45688</v>
      </c>
      <c r="CW4" s="26">
        <f t="shared" si="4"/>
        <v>45689</v>
      </c>
      <c r="CX4" s="26">
        <f t="shared" si="4"/>
        <v>45690</v>
      </c>
      <c r="CY4" s="26">
        <f t="shared" si="4"/>
        <v>45691</v>
      </c>
      <c r="CZ4" s="26">
        <f t="shared" si="4"/>
        <v>45692</v>
      </c>
      <c r="DA4" s="26" t="str">
        <f>IFERROR(IF(#REF!+1&lt;$Q$2+1,#REF!+1, " ")," ")</f>
        <v xml:space="preserve"> </v>
      </c>
      <c r="DB4" s="26" t="str">
        <f t="shared" ref="DB4:DY4" si="5">IFERROR(IF(DA4+1&lt;$Q$2+1,DA4+1, " ")," ")</f>
        <v xml:space="preserve"> </v>
      </c>
      <c r="DC4" s="26" t="str">
        <f t="shared" si="5"/>
        <v xml:space="preserve"> </v>
      </c>
      <c r="DD4" s="26" t="str">
        <f t="shared" si="5"/>
        <v xml:space="preserve"> </v>
      </c>
      <c r="DE4" s="26" t="str">
        <f t="shared" si="5"/>
        <v xml:space="preserve"> </v>
      </c>
      <c r="DF4" s="26" t="str">
        <f t="shared" si="5"/>
        <v xml:space="preserve"> </v>
      </c>
      <c r="DG4" s="26" t="str">
        <f t="shared" si="5"/>
        <v xml:space="preserve"> </v>
      </c>
      <c r="DH4" s="26" t="str">
        <f t="shared" si="5"/>
        <v xml:space="preserve"> </v>
      </c>
      <c r="DI4" s="26" t="str">
        <f t="shared" si="5"/>
        <v xml:space="preserve"> </v>
      </c>
      <c r="DJ4" s="26" t="str">
        <f t="shared" si="5"/>
        <v xml:space="preserve"> </v>
      </c>
      <c r="DK4" s="26" t="str">
        <f t="shared" si="5"/>
        <v xml:space="preserve"> </v>
      </c>
      <c r="DL4" s="26" t="str">
        <f t="shared" si="5"/>
        <v xml:space="preserve"> </v>
      </c>
      <c r="DM4" s="26" t="str">
        <f t="shared" si="5"/>
        <v xml:space="preserve"> </v>
      </c>
      <c r="DN4" s="26" t="str">
        <f t="shared" si="5"/>
        <v xml:space="preserve"> </v>
      </c>
      <c r="DO4" s="26" t="str">
        <f t="shared" si="5"/>
        <v xml:space="preserve"> </v>
      </c>
      <c r="DP4" s="26" t="str">
        <f t="shared" si="5"/>
        <v xml:space="preserve"> </v>
      </c>
      <c r="DQ4" s="26" t="str">
        <f t="shared" si="5"/>
        <v xml:space="preserve"> </v>
      </c>
      <c r="DR4" s="26" t="str">
        <f t="shared" si="5"/>
        <v xml:space="preserve"> </v>
      </c>
      <c r="DS4" s="26" t="str">
        <f t="shared" si="5"/>
        <v xml:space="preserve"> </v>
      </c>
      <c r="DT4" s="26" t="str">
        <f t="shared" si="5"/>
        <v xml:space="preserve"> </v>
      </c>
      <c r="DU4" s="26" t="str">
        <f t="shared" si="5"/>
        <v xml:space="preserve"> </v>
      </c>
      <c r="DV4" s="26" t="str">
        <f t="shared" si="5"/>
        <v xml:space="preserve"> </v>
      </c>
      <c r="DW4" s="26" t="str">
        <f t="shared" si="5"/>
        <v xml:space="preserve"> </v>
      </c>
      <c r="DX4" s="26" t="str">
        <f t="shared" si="5"/>
        <v xml:space="preserve"> </v>
      </c>
      <c r="DY4" s="26" t="str">
        <f t="shared" si="5"/>
        <v xml:space="preserve"> </v>
      </c>
      <c r="DZ4" s="27"/>
      <c r="EA4" s="27"/>
      <c r="EB4" s="27"/>
      <c r="EC4" s="27"/>
      <c r="ED4" s="27"/>
      <c r="EE4" s="27"/>
      <c r="EF4" s="27"/>
      <c r="EG4" s="27"/>
      <c r="EH4" s="27"/>
    </row>
    <row r="5" spans="1:138" s="28" customFormat="1" ht="18" customHeigh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65">
        <v>45597</v>
      </c>
      <c r="L5" s="65">
        <v>45627</v>
      </c>
      <c r="M5" s="65">
        <v>45658</v>
      </c>
      <c r="N5" s="65">
        <v>45689</v>
      </c>
      <c r="O5" s="24"/>
      <c r="P5" s="24"/>
      <c r="Q5" s="25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7"/>
      <c r="EA5" s="27"/>
      <c r="EB5" s="27"/>
      <c r="EC5" s="27"/>
      <c r="ED5" s="27"/>
      <c r="EE5" s="27"/>
      <c r="EF5" s="27"/>
      <c r="EG5" s="27"/>
      <c r="EH5" s="27"/>
    </row>
    <row r="6" spans="1:138" s="28" customFormat="1" ht="17" customHeigh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65">
        <v>45626</v>
      </c>
      <c r="L6" s="65">
        <v>45657</v>
      </c>
      <c r="M6" s="65">
        <v>45688</v>
      </c>
      <c r="N6" s="65">
        <v>45716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7"/>
      <c r="EA6" s="27"/>
      <c r="EB6" s="27"/>
      <c r="EC6" s="27"/>
      <c r="ED6" s="27"/>
      <c r="EE6" s="27"/>
      <c r="EF6" s="27"/>
      <c r="EG6" s="27"/>
      <c r="EH6" s="27"/>
    </row>
    <row r="7" spans="1:138" x14ac:dyDescent="0.2">
      <c r="A7" s="1" t="s">
        <v>22</v>
      </c>
      <c r="B7" s="1">
        <v>1.1000000000000001</v>
      </c>
      <c r="C7" s="2" t="s">
        <v>23</v>
      </c>
      <c r="D7" s="29" t="s">
        <v>24</v>
      </c>
      <c r="E7" s="42" t="s">
        <v>25</v>
      </c>
      <c r="F7" s="37" t="s">
        <v>69</v>
      </c>
      <c r="G7" s="37" t="s">
        <v>27</v>
      </c>
      <c r="H7" s="37" t="s">
        <v>28</v>
      </c>
      <c r="I7" s="6">
        <f>P7-O7</f>
        <v>32</v>
      </c>
      <c r="J7" s="6">
        <f t="shared" ref="J7:J35" si="6">NETWORKDAYS.INTL(O7,P7,11, Holidays)</f>
        <v>28</v>
      </c>
      <c r="K7" s="55">
        <f t="shared" ref="K7:N35" si="7">hours_per_day*MAX(NETWORKDAYS.INTL(MAX(K$5,$O7),MIN(K$6,$P7),11, Holidays),0)</f>
        <v>99</v>
      </c>
      <c r="L7" s="55">
        <f t="shared" si="7"/>
        <v>153</v>
      </c>
      <c r="M7" s="55">
        <f t="shared" si="7"/>
        <v>0</v>
      </c>
      <c r="N7" s="55">
        <f t="shared" si="7"/>
        <v>0</v>
      </c>
      <c r="O7" s="31">
        <v>45614</v>
      </c>
      <c r="P7" s="31">
        <v>45646</v>
      </c>
      <c r="Q7" s="5" t="s">
        <v>70</v>
      </c>
      <c r="R7" s="32">
        <f t="shared" ref="R7:AA16" si="8">IF($F7=" ", " ", IF(AND(R$4&gt;=$O7,R$4&lt;$P7),1,0))</f>
        <v>0</v>
      </c>
      <c r="S7" s="32">
        <f t="shared" si="8"/>
        <v>0</v>
      </c>
      <c r="T7" s="32">
        <f t="shared" si="8"/>
        <v>0</v>
      </c>
      <c r="U7" s="32">
        <f t="shared" si="8"/>
        <v>0</v>
      </c>
      <c r="V7" s="32">
        <f t="shared" si="8"/>
        <v>0</v>
      </c>
      <c r="W7" s="32">
        <f t="shared" si="8"/>
        <v>0</v>
      </c>
      <c r="X7" s="32">
        <f t="shared" si="8"/>
        <v>0</v>
      </c>
      <c r="Y7" s="32">
        <f t="shared" si="8"/>
        <v>0</v>
      </c>
      <c r="Z7" s="32">
        <f t="shared" si="8"/>
        <v>1</v>
      </c>
      <c r="AA7" s="32">
        <f t="shared" si="8"/>
        <v>1</v>
      </c>
      <c r="AB7" s="32">
        <f t="shared" ref="AB7:AK16" si="9">IF($F7=" ", " ", IF(AND(AB$4&gt;=$O7,AB$4&lt;$P7),1,0))</f>
        <v>1</v>
      </c>
      <c r="AC7" s="32">
        <f t="shared" si="9"/>
        <v>1</v>
      </c>
      <c r="AD7" s="32">
        <f t="shared" si="9"/>
        <v>1</v>
      </c>
      <c r="AE7" s="32">
        <f t="shared" si="9"/>
        <v>1</v>
      </c>
      <c r="AF7" s="32">
        <f t="shared" si="9"/>
        <v>1</v>
      </c>
      <c r="AG7" s="32">
        <f t="shared" si="9"/>
        <v>1</v>
      </c>
      <c r="AH7" s="32">
        <f t="shared" si="9"/>
        <v>1</v>
      </c>
      <c r="AI7" s="32">
        <f t="shared" si="9"/>
        <v>1</v>
      </c>
      <c r="AJ7" s="32">
        <f t="shared" si="9"/>
        <v>1</v>
      </c>
      <c r="AK7" s="32">
        <f t="shared" si="9"/>
        <v>1</v>
      </c>
      <c r="AL7" s="32">
        <f t="shared" ref="AL7:AU16" si="10">IF($F7=" ", " ", IF(AND(AL$4&gt;=$O7,AL$4&lt;$P7),1,0))</f>
        <v>1</v>
      </c>
      <c r="AM7" s="32">
        <f t="shared" si="10"/>
        <v>1</v>
      </c>
      <c r="AN7" s="32">
        <f t="shared" si="10"/>
        <v>1</v>
      </c>
      <c r="AO7" s="32">
        <f t="shared" si="10"/>
        <v>1</v>
      </c>
      <c r="AP7" s="32">
        <f t="shared" si="10"/>
        <v>1</v>
      </c>
      <c r="AQ7" s="32">
        <f t="shared" si="10"/>
        <v>1</v>
      </c>
      <c r="AR7" s="32">
        <f t="shared" si="10"/>
        <v>1</v>
      </c>
      <c r="AS7" s="32">
        <f t="shared" si="10"/>
        <v>1</v>
      </c>
      <c r="AT7" s="32">
        <f t="shared" si="10"/>
        <v>1</v>
      </c>
      <c r="AU7" s="32">
        <f t="shared" si="10"/>
        <v>1</v>
      </c>
      <c r="AV7" s="32">
        <f t="shared" ref="AV7:BE16" si="11">IF($F7=" ", " ", IF(AND(AV$4&gt;=$O7,AV$4&lt;$P7),1,0))</f>
        <v>1</v>
      </c>
      <c r="AW7" s="32">
        <f t="shared" si="11"/>
        <v>1</v>
      </c>
      <c r="AX7" s="32">
        <f t="shared" si="11"/>
        <v>1</v>
      </c>
      <c r="AY7" s="32">
        <f t="shared" si="11"/>
        <v>1</v>
      </c>
      <c r="AZ7" s="32">
        <f t="shared" si="11"/>
        <v>1</v>
      </c>
      <c r="BA7" s="32">
        <f t="shared" si="11"/>
        <v>1</v>
      </c>
      <c r="BB7" s="32">
        <f t="shared" si="11"/>
        <v>1</v>
      </c>
      <c r="BC7" s="32">
        <f t="shared" si="11"/>
        <v>1</v>
      </c>
      <c r="BD7" s="32">
        <f t="shared" si="11"/>
        <v>1</v>
      </c>
      <c r="BE7" s="32">
        <f t="shared" si="11"/>
        <v>1</v>
      </c>
      <c r="BF7" s="32">
        <f t="shared" ref="BF7:BO16" si="12">IF($F7=" ", " ", IF(AND(BF$4&gt;=$O7,BF$4&lt;$P7),1,0))</f>
        <v>0</v>
      </c>
      <c r="BG7" s="32">
        <f t="shared" si="12"/>
        <v>0</v>
      </c>
      <c r="BH7" s="32">
        <f t="shared" si="12"/>
        <v>0</v>
      </c>
      <c r="BI7" s="32">
        <f t="shared" si="12"/>
        <v>0</v>
      </c>
      <c r="BJ7" s="32">
        <f t="shared" si="12"/>
        <v>0</v>
      </c>
      <c r="BK7" s="32">
        <f t="shared" si="12"/>
        <v>0</v>
      </c>
      <c r="BL7" s="32">
        <f t="shared" si="12"/>
        <v>0</v>
      </c>
      <c r="BM7" s="32">
        <f t="shared" si="12"/>
        <v>0</v>
      </c>
      <c r="BN7" s="32">
        <f t="shared" si="12"/>
        <v>0</v>
      </c>
      <c r="BO7" s="32">
        <f t="shared" si="12"/>
        <v>0</v>
      </c>
      <c r="BP7" s="32">
        <f t="shared" ref="BP7:BY16" si="13">IF($F7=" ", " ", IF(AND(BP$4&gt;=$O7,BP$4&lt;$P7),1,0))</f>
        <v>0</v>
      </c>
      <c r="BQ7" s="32">
        <f t="shared" si="13"/>
        <v>0</v>
      </c>
      <c r="BR7" s="32">
        <f t="shared" si="13"/>
        <v>0</v>
      </c>
      <c r="BS7" s="32">
        <f t="shared" si="13"/>
        <v>0</v>
      </c>
      <c r="BT7" s="32">
        <f t="shared" si="13"/>
        <v>0</v>
      </c>
      <c r="BU7" s="32">
        <f t="shared" si="13"/>
        <v>0</v>
      </c>
      <c r="BV7" s="32">
        <f t="shared" si="13"/>
        <v>0</v>
      </c>
      <c r="BW7" s="32">
        <f t="shared" si="13"/>
        <v>0</v>
      </c>
      <c r="BX7" s="32">
        <f t="shared" si="13"/>
        <v>0</v>
      </c>
      <c r="BY7" s="32">
        <f t="shared" si="13"/>
        <v>0</v>
      </c>
      <c r="BZ7" s="32">
        <f t="shared" ref="BZ7:CI16" si="14">IF($F7=" ", " ", IF(AND(BZ$4&gt;=$O7,BZ$4&lt;$P7),1,0))</f>
        <v>0</v>
      </c>
      <c r="CA7" s="32">
        <f t="shared" si="14"/>
        <v>0</v>
      </c>
      <c r="CB7" s="32">
        <f t="shared" si="14"/>
        <v>0</v>
      </c>
      <c r="CC7" s="32">
        <f t="shared" si="14"/>
        <v>0</v>
      </c>
      <c r="CD7" s="32">
        <f t="shared" si="14"/>
        <v>0</v>
      </c>
      <c r="CE7" s="32">
        <f t="shared" si="14"/>
        <v>0</v>
      </c>
      <c r="CF7" s="32">
        <f t="shared" si="14"/>
        <v>0</v>
      </c>
      <c r="CG7" s="32">
        <f t="shared" si="14"/>
        <v>0</v>
      </c>
      <c r="CH7" s="32">
        <f t="shared" si="14"/>
        <v>0</v>
      </c>
      <c r="CI7" s="32">
        <f t="shared" si="14"/>
        <v>0</v>
      </c>
      <c r="CJ7" s="32">
        <f t="shared" ref="CJ7:CS16" si="15">IF($F7=" ", " ", IF(AND(CJ$4&gt;=$O7,CJ$4&lt;$P7),1,0))</f>
        <v>0</v>
      </c>
      <c r="CK7" s="32">
        <f t="shared" si="15"/>
        <v>0</v>
      </c>
      <c r="CL7" s="32">
        <f t="shared" si="15"/>
        <v>0</v>
      </c>
      <c r="CM7" s="32">
        <f t="shared" si="15"/>
        <v>0</v>
      </c>
      <c r="CN7" s="32">
        <f t="shared" si="15"/>
        <v>0</v>
      </c>
      <c r="CO7" s="32">
        <f t="shared" si="15"/>
        <v>0</v>
      </c>
      <c r="CP7" s="32">
        <f t="shared" si="15"/>
        <v>0</v>
      </c>
      <c r="CQ7" s="32">
        <f t="shared" si="15"/>
        <v>0</v>
      </c>
      <c r="CR7" s="32">
        <f t="shared" si="15"/>
        <v>0</v>
      </c>
      <c r="CS7" s="32">
        <f t="shared" si="15"/>
        <v>0</v>
      </c>
      <c r="CT7" s="32">
        <f t="shared" ref="CT7:CZ16" si="16">IF($F7=" ", " ", IF(AND(CT$4&gt;=$O7,CT$4&lt;$P7),1,0))</f>
        <v>0</v>
      </c>
      <c r="CU7" s="32">
        <f t="shared" si="16"/>
        <v>0</v>
      </c>
      <c r="CV7" s="32">
        <f t="shared" si="16"/>
        <v>0</v>
      </c>
      <c r="CW7" s="32">
        <f t="shared" si="16"/>
        <v>0</v>
      </c>
      <c r="CX7" s="32">
        <f t="shared" si="16"/>
        <v>0</v>
      </c>
      <c r="CY7" s="32">
        <f t="shared" si="16"/>
        <v>0</v>
      </c>
      <c r="CZ7" s="32">
        <f t="shared" si="16"/>
        <v>0</v>
      </c>
    </row>
    <row r="8" spans="1:138" x14ac:dyDescent="0.2">
      <c r="A8" s="1" t="s">
        <v>22</v>
      </c>
      <c r="B8" s="1">
        <v>1.1000000000000001</v>
      </c>
      <c r="C8" s="2" t="s">
        <v>23</v>
      </c>
      <c r="D8" s="29" t="s">
        <v>24</v>
      </c>
      <c r="E8" s="42" t="s">
        <v>31</v>
      </c>
      <c r="F8" s="37" t="s">
        <v>71</v>
      </c>
      <c r="G8" s="37" t="s">
        <v>27</v>
      </c>
      <c r="H8" s="37" t="s">
        <v>33</v>
      </c>
      <c r="I8" s="6">
        <f>P8-O8</f>
        <v>36</v>
      </c>
      <c r="J8" s="6">
        <f t="shared" si="6"/>
        <v>30</v>
      </c>
      <c r="K8" s="55">
        <f t="shared" si="7"/>
        <v>0</v>
      </c>
      <c r="L8" s="55">
        <f t="shared" si="7"/>
        <v>81</v>
      </c>
      <c r="M8" s="55">
        <f t="shared" si="7"/>
        <v>189</v>
      </c>
      <c r="N8" s="55">
        <f t="shared" si="7"/>
        <v>0</v>
      </c>
      <c r="O8" s="31">
        <v>45646</v>
      </c>
      <c r="P8" s="31">
        <v>45682</v>
      </c>
      <c r="Q8" s="5" t="s">
        <v>72</v>
      </c>
      <c r="R8" s="32">
        <f t="shared" si="8"/>
        <v>0</v>
      </c>
      <c r="S8" s="32">
        <f t="shared" si="8"/>
        <v>0</v>
      </c>
      <c r="T8" s="32">
        <f t="shared" si="8"/>
        <v>0</v>
      </c>
      <c r="U8" s="32">
        <f t="shared" si="8"/>
        <v>0</v>
      </c>
      <c r="V8" s="32">
        <f t="shared" si="8"/>
        <v>0</v>
      </c>
      <c r="W8" s="32">
        <f t="shared" si="8"/>
        <v>0</v>
      </c>
      <c r="X8" s="32">
        <f t="shared" si="8"/>
        <v>0</v>
      </c>
      <c r="Y8" s="32">
        <f t="shared" si="8"/>
        <v>0</v>
      </c>
      <c r="Z8" s="32">
        <f t="shared" si="8"/>
        <v>0</v>
      </c>
      <c r="AA8" s="32">
        <f t="shared" si="8"/>
        <v>0</v>
      </c>
      <c r="AB8" s="32">
        <f t="shared" si="9"/>
        <v>0</v>
      </c>
      <c r="AC8" s="32">
        <f t="shared" si="9"/>
        <v>0</v>
      </c>
      <c r="AD8" s="32">
        <f t="shared" si="9"/>
        <v>0</v>
      </c>
      <c r="AE8" s="32">
        <f t="shared" si="9"/>
        <v>0</v>
      </c>
      <c r="AF8" s="32">
        <f t="shared" si="9"/>
        <v>0</v>
      </c>
      <c r="AG8" s="32">
        <f t="shared" si="9"/>
        <v>0</v>
      </c>
      <c r="AH8" s="32">
        <f t="shared" si="9"/>
        <v>0</v>
      </c>
      <c r="AI8" s="32">
        <f t="shared" si="9"/>
        <v>0</v>
      </c>
      <c r="AJ8" s="32">
        <f t="shared" si="9"/>
        <v>0</v>
      </c>
      <c r="AK8" s="32">
        <f t="shared" si="9"/>
        <v>0</v>
      </c>
      <c r="AL8" s="32">
        <f t="shared" si="10"/>
        <v>0</v>
      </c>
      <c r="AM8" s="32">
        <f t="shared" si="10"/>
        <v>0</v>
      </c>
      <c r="AN8" s="32">
        <f t="shared" si="10"/>
        <v>0</v>
      </c>
      <c r="AO8" s="32">
        <f t="shared" si="10"/>
        <v>0</v>
      </c>
      <c r="AP8" s="32">
        <f t="shared" si="10"/>
        <v>0</v>
      </c>
      <c r="AQ8" s="32">
        <f t="shared" si="10"/>
        <v>0</v>
      </c>
      <c r="AR8" s="32">
        <f t="shared" si="10"/>
        <v>0</v>
      </c>
      <c r="AS8" s="32">
        <f t="shared" si="10"/>
        <v>0</v>
      </c>
      <c r="AT8" s="32">
        <f t="shared" si="10"/>
        <v>0</v>
      </c>
      <c r="AU8" s="32">
        <f t="shared" si="10"/>
        <v>0</v>
      </c>
      <c r="AV8" s="32">
        <f t="shared" si="11"/>
        <v>0</v>
      </c>
      <c r="AW8" s="32">
        <f t="shared" si="11"/>
        <v>0</v>
      </c>
      <c r="AX8" s="32">
        <f t="shared" si="11"/>
        <v>0</v>
      </c>
      <c r="AY8" s="32">
        <f t="shared" si="11"/>
        <v>0</v>
      </c>
      <c r="AZ8" s="32">
        <f t="shared" si="11"/>
        <v>0</v>
      </c>
      <c r="BA8" s="32">
        <f t="shared" si="11"/>
        <v>0</v>
      </c>
      <c r="BB8" s="32">
        <f t="shared" si="11"/>
        <v>0</v>
      </c>
      <c r="BC8" s="32">
        <f t="shared" si="11"/>
        <v>0</v>
      </c>
      <c r="BD8" s="32">
        <f t="shared" si="11"/>
        <v>0</v>
      </c>
      <c r="BE8" s="32">
        <f t="shared" si="11"/>
        <v>0</v>
      </c>
      <c r="BF8" s="32">
        <f t="shared" si="12"/>
        <v>1</v>
      </c>
      <c r="BG8" s="32">
        <f t="shared" si="12"/>
        <v>1</v>
      </c>
      <c r="BH8" s="32">
        <f t="shared" si="12"/>
        <v>1</v>
      </c>
      <c r="BI8" s="32">
        <f t="shared" si="12"/>
        <v>1</v>
      </c>
      <c r="BJ8" s="32">
        <f t="shared" si="12"/>
        <v>1</v>
      </c>
      <c r="BK8" s="32">
        <f t="shared" si="12"/>
        <v>1</v>
      </c>
      <c r="BL8" s="32">
        <f t="shared" si="12"/>
        <v>1</v>
      </c>
      <c r="BM8" s="32">
        <f t="shared" si="12"/>
        <v>1</v>
      </c>
      <c r="BN8" s="32">
        <f t="shared" si="12"/>
        <v>1</v>
      </c>
      <c r="BO8" s="32">
        <f t="shared" si="12"/>
        <v>1</v>
      </c>
      <c r="BP8" s="32">
        <f t="shared" si="13"/>
        <v>1</v>
      </c>
      <c r="BQ8" s="32">
        <f t="shared" si="13"/>
        <v>1</v>
      </c>
      <c r="BR8" s="32">
        <f t="shared" si="13"/>
        <v>1</v>
      </c>
      <c r="BS8" s="32">
        <f t="shared" si="13"/>
        <v>1</v>
      </c>
      <c r="BT8" s="32">
        <f t="shared" si="13"/>
        <v>1</v>
      </c>
      <c r="BU8" s="32">
        <f t="shared" si="13"/>
        <v>1</v>
      </c>
      <c r="BV8" s="32">
        <f t="shared" si="13"/>
        <v>1</v>
      </c>
      <c r="BW8" s="32">
        <f t="shared" si="13"/>
        <v>1</v>
      </c>
      <c r="BX8" s="32">
        <f t="shared" si="13"/>
        <v>1</v>
      </c>
      <c r="BY8" s="32">
        <f t="shared" si="13"/>
        <v>1</v>
      </c>
      <c r="BZ8" s="32">
        <f t="shared" si="14"/>
        <v>1</v>
      </c>
      <c r="CA8" s="32">
        <f t="shared" si="14"/>
        <v>1</v>
      </c>
      <c r="CB8" s="32">
        <f t="shared" si="14"/>
        <v>1</v>
      </c>
      <c r="CC8" s="32">
        <f t="shared" si="14"/>
        <v>1</v>
      </c>
      <c r="CD8" s="32">
        <f t="shared" si="14"/>
        <v>1</v>
      </c>
      <c r="CE8" s="32">
        <f t="shared" si="14"/>
        <v>1</v>
      </c>
      <c r="CF8" s="32">
        <f t="shared" si="14"/>
        <v>1</v>
      </c>
      <c r="CG8" s="32">
        <f t="shared" si="14"/>
        <v>1</v>
      </c>
      <c r="CH8" s="32">
        <f t="shared" si="14"/>
        <v>1</v>
      </c>
      <c r="CI8" s="32">
        <f t="shared" si="14"/>
        <v>1</v>
      </c>
      <c r="CJ8" s="32">
        <f t="shared" si="15"/>
        <v>1</v>
      </c>
      <c r="CK8" s="32">
        <f t="shared" si="15"/>
        <v>1</v>
      </c>
      <c r="CL8" s="32">
        <f t="shared" si="15"/>
        <v>1</v>
      </c>
      <c r="CM8" s="32">
        <f t="shared" si="15"/>
        <v>1</v>
      </c>
      <c r="CN8" s="32">
        <f t="shared" si="15"/>
        <v>1</v>
      </c>
      <c r="CO8" s="32">
        <f t="shared" si="15"/>
        <v>1</v>
      </c>
      <c r="CP8" s="32">
        <f t="shared" si="15"/>
        <v>0</v>
      </c>
      <c r="CQ8" s="32">
        <f t="shared" si="15"/>
        <v>0</v>
      </c>
      <c r="CR8" s="32">
        <f t="shared" si="15"/>
        <v>0</v>
      </c>
      <c r="CS8" s="32">
        <f t="shared" si="15"/>
        <v>0</v>
      </c>
      <c r="CT8" s="32">
        <f t="shared" si="16"/>
        <v>0</v>
      </c>
      <c r="CU8" s="32">
        <f t="shared" si="16"/>
        <v>0</v>
      </c>
      <c r="CV8" s="32">
        <f t="shared" si="16"/>
        <v>0</v>
      </c>
      <c r="CW8" s="32">
        <f t="shared" si="16"/>
        <v>0</v>
      </c>
      <c r="CX8" s="32">
        <f t="shared" si="16"/>
        <v>0</v>
      </c>
      <c r="CY8" s="32">
        <f t="shared" si="16"/>
        <v>0</v>
      </c>
      <c r="CZ8" s="32">
        <f t="shared" si="16"/>
        <v>0</v>
      </c>
    </row>
    <row r="9" spans="1:138" x14ac:dyDescent="0.2">
      <c r="A9" s="1" t="s">
        <v>22</v>
      </c>
      <c r="B9" s="1">
        <v>1.1000000000000001</v>
      </c>
      <c r="C9" s="2" t="s">
        <v>23</v>
      </c>
      <c r="D9" s="29" t="s">
        <v>24</v>
      </c>
      <c r="E9" s="42">
        <v>2</v>
      </c>
      <c r="F9" s="37" t="s">
        <v>26</v>
      </c>
      <c r="G9" s="37" t="s">
        <v>27</v>
      </c>
      <c r="H9" s="37" t="s">
        <v>28</v>
      </c>
      <c r="I9" s="6">
        <f t="shared" ref="I9:I35" si="17">P9-O9</f>
        <v>49</v>
      </c>
      <c r="J9" s="6">
        <f t="shared" si="6"/>
        <v>40</v>
      </c>
      <c r="K9" s="55">
        <f t="shared" si="7"/>
        <v>27</v>
      </c>
      <c r="L9" s="55">
        <f t="shared" si="7"/>
        <v>225</v>
      </c>
      <c r="M9" s="55">
        <f t="shared" si="7"/>
        <v>108</v>
      </c>
      <c r="N9" s="55">
        <f t="shared" si="7"/>
        <v>0</v>
      </c>
      <c r="O9" s="31">
        <v>45623</v>
      </c>
      <c r="P9" s="31">
        <v>45672</v>
      </c>
      <c r="Q9" s="5" t="s">
        <v>29</v>
      </c>
      <c r="R9" s="32">
        <f t="shared" si="8"/>
        <v>0</v>
      </c>
      <c r="S9" s="32">
        <f t="shared" si="8"/>
        <v>0</v>
      </c>
      <c r="T9" s="32">
        <f t="shared" si="8"/>
        <v>0</v>
      </c>
      <c r="U9" s="32">
        <f t="shared" si="8"/>
        <v>0</v>
      </c>
      <c r="V9" s="32">
        <f t="shared" si="8"/>
        <v>0</v>
      </c>
      <c r="W9" s="32">
        <f t="shared" si="8"/>
        <v>0</v>
      </c>
      <c r="X9" s="32">
        <f t="shared" si="8"/>
        <v>0</v>
      </c>
      <c r="Y9" s="32">
        <f t="shared" si="8"/>
        <v>0</v>
      </c>
      <c r="Z9" s="32">
        <f t="shared" si="8"/>
        <v>0</v>
      </c>
      <c r="AA9" s="32">
        <f t="shared" si="8"/>
        <v>0</v>
      </c>
      <c r="AB9" s="32">
        <f t="shared" si="9"/>
        <v>0</v>
      </c>
      <c r="AC9" s="32">
        <f t="shared" si="9"/>
        <v>0</v>
      </c>
      <c r="AD9" s="32">
        <f t="shared" si="9"/>
        <v>0</v>
      </c>
      <c r="AE9" s="32">
        <f t="shared" si="9"/>
        <v>0</v>
      </c>
      <c r="AF9" s="32">
        <f t="shared" si="9"/>
        <v>0</v>
      </c>
      <c r="AG9" s="32">
        <f t="shared" si="9"/>
        <v>0</v>
      </c>
      <c r="AH9" s="32">
        <f t="shared" si="9"/>
        <v>0</v>
      </c>
      <c r="AI9" s="32">
        <f t="shared" si="9"/>
        <v>1</v>
      </c>
      <c r="AJ9" s="32">
        <f t="shared" si="9"/>
        <v>1</v>
      </c>
      <c r="AK9" s="32">
        <f t="shared" si="9"/>
        <v>1</v>
      </c>
      <c r="AL9" s="32">
        <f t="shared" si="10"/>
        <v>1</v>
      </c>
      <c r="AM9" s="32">
        <f t="shared" si="10"/>
        <v>1</v>
      </c>
      <c r="AN9" s="32">
        <f t="shared" si="10"/>
        <v>1</v>
      </c>
      <c r="AO9" s="32">
        <f t="shared" si="10"/>
        <v>1</v>
      </c>
      <c r="AP9" s="32">
        <f t="shared" si="10"/>
        <v>1</v>
      </c>
      <c r="AQ9" s="32">
        <f t="shared" si="10"/>
        <v>1</v>
      </c>
      <c r="AR9" s="32">
        <f t="shared" si="10"/>
        <v>1</v>
      </c>
      <c r="AS9" s="32">
        <f t="shared" si="10"/>
        <v>1</v>
      </c>
      <c r="AT9" s="32">
        <f t="shared" si="10"/>
        <v>1</v>
      </c>
      <c r="AU9" s="32">
        <f t="shared" si="10"/>
        <v>1</v>
      </c>
      <c r="AV9" s="32">
        <f t="shared" si="11"/>
        <v>1</v>
      </c>
      <c r="AW9" s="32">
        <f t="shared" si="11"/>
        <v>1</v>
      </c>
      <c r="AX9" s="32">
        <f t="shared" si="11"/>
        <v>1</v>
      </c>
      <c r="AY9" s="32">
        <f t="shared" si="11"/>
        <v>1</v>
      </c>
      <c r="AZ9" s="32">
        <f t="shared" si="11"/>
        <v>1</v>
      </c>
      <c r="BA9" s="32">
        <f t="shared" si="11"/>
        <v>1</v>
      </c>
      <c r="BB9" s="32">
        <f t="shared" si="11"/>
        <v>1</v>
      </c>
      <c r="BC9" s="32">
        <f t="shared" si="11"/>
        <v>1</v>
      </c>
      <c r="BD9" s="32">
        <f t="shared" si="11"/>
        <v>1</v>
      </c>
      <c r="BE9" s="32">
        <f t="shared" si="11"/>
        <v>1</v>
      </c>
      <c r="BF9" s="32">
        <f t="shared" si="12"/>
        <v>1</v>
      </c>
      <c r="BG9" s="32">
        <f t="shared" si="12"/>
        <v>1</v>
      </c>
      <c r="BH9" s="32">
        <f t="shared" si="12"/>
        <v>1</v>
      </c>
      <c r="BI9" s="32">
        <f t="shared" si="12"/>
        <v>1</v>
      </c>
      <c r="BJ9" s="32">
        <f t="shared" si="12"/>
        <v>1</v>
      </c>
      <c r="BK9" s="32">
        <f t="shared" si="12"/>
        <v>1</v>
      </c>
      <c r="BL9" s="32">
        <f t="shared" si="12"/>
        <v>1</v>
      </c>
      <c r="BM9" s="32">
        <f t="shared" si="12"/>
        <v>1</v>
      </c>
      <c r="BN9" s="32">
        <f t="shared" si="12"/>
        <v>1</v>
      </c>
      <c r="BO9" s="32">
        <f t="shared" si="12"/>
        <v>1</v>
      </c>
      <c r="BP9" s="32">
        <f t="shared" si="13"/>
        <v>1</v>
      </c>
      <c r="BQ9" s="32">
        <f t="shared" si="13"/>
        <v>1</v>
      </c>
      <c r="BR9" s="32">
        <f t="shared" si="13"/>
        <v>1</v>
      </c>
      <c r="BS9" s="32">
        <f t="shared" si="13"/>
        <v>1</v>
      </c>
      <c r="BT9" s="32">
        <f t="shared" si="13"/>
        <v>1</v>
      </c>
      <c r="BU9" s="32">
        <f t="shared" si="13"/>
        <v>1</v>
      </c>
      <c r="BV9" s="32">
        <f t="shared" si="13"/>
        <v>1</v>
      </c>
      <c r="BW9" s="32">
        <f t="shared" si="13"/>
        <v>1</v>
      </c>
      <c r="BX9" s="32">
        <f t="shared" si="13"/>
        <v>1</v>
      </c>
      <c r="BY9" s="32">
        <f t="shared" si="13"/>
        <v>1</v>
      </c>
      <c r="BZ9" s="32">
        <f t="shared" si="14"/>
        <v>1</v>
      </c>
      <c r="CA9" s="32">
        <f t="shared" si="14"/>
        <v>1</v>
      </c>
      <c r="CB9" s="32">
        <f t="shared" si="14"/>
        <v>1</v>
      </c>
      <c r="CC9" s="32">
        <f t="shared" si="14"/>
        <v>1</v>
      </c>
      <c r="CD9" s="32">
        <f t="shared" si="14"/>
        <v>1</v>
      </c>
      <c r="CE9" s="32">
        <f t="shared" si="14"/>
        <v>1</v>
      </c>
      <c r="CF9" s="32">
        <f t="shared" si="14"/>
        <v>0</v>
      </c>
      <c r="CG9" s="32">
        <f t="shared" si="14"/>
        <v>0</v>
      </c>
      <c r="CH9" s="32">
        <f t="shared" si="14"/>
        <v>0</v>
      </c>
      <c r="CI9" s="32">
        <f t="shared" si="14"/>
        <v>0</v>
      </c>
      <c r="CJ9" s="32">
        <f t="shared" si="15"/>
        <v>0</v>
      </c>
      <c r="CK9" s="32">
        <f t="shared" si="15"/>
        <v>0</v>
      </c>
      <c r="CL9" s="32">
        <f t="shared" si="15"/>
        <v>0</v>
      </c>
      <c r="CM9" s="32">
        <f t="shared" si="15"/>
        <v>0</v>
      </c>
      <c r="CN9" s="32">
        <f t="shared" si="15"/>
        <v>0</v>
      </c>
      <c r="CO9" s="32">
        <f t="shared" si="15"/>
        <v>0</v>
      </c>
      <c r="CP9" s="32">
        <f t="shared" si="15"/>
        <v>0</v>
      </c>
      <c r="CQ9" s="32">
        <f t="shared" si="15"/>
        <v>0</v>
      </c>
      <c r="CR9" s="32">
        <f t="shared" si="15"/>
        <v>0</v>
      </c>
      <c r="CS9" s="32">
        <f t="shared" si="15"/>
        <v>0</v>
      </c>
      <c r="CT9" s="32">
        <f t="shared" si="16"/>
        <v>0</v>
      </c>
      <c r="CU9" s="32">
        <f t="shared" si="16"/>
        <v>0</v>
      </c>
      <c r="CV9" s="32">
        <f t="shared" si="16"/>
        <v>0</v>
      </c>
      <c r="CW9" s="32">
        <f t="shared" si="16"/>
        <v>0</v>
      </c>
      <c r="CX9" s="32">
        <f t="shared" si="16"/>
        <v>0</v>
      </c>
      <c r="CY9" s="32">
        <f t="shared" si="16"/>
        <v>0</v>
      </c>
      <c r="CZ9" s="32">
        <f t="shared" si="16"/>
        <v>0</v>
      </c>
    </row>
    <row r="10" spans="1:138" x14ac:dyDescent="0.2">
      <c r="A10" s="1" t="s">
        <v>22</v>
      </c>
      <c r="B10" s="1" t="s">
        <v>73</v>
      </c>
      <c r="C10" s="2" t="s">
        <v>23</v>
      </c>
      <c r="D10" s="29" t="s">
        <v>24</v>
      </c>
      <c r="E10" s="42" t="s">
        <v>74</v>
      </c>
      <c r="F10" s="37" t="s">
        <v>75</v>
      </c>
      <c r="G10" s="37" t="s">
        <v>27</v>
      </c>
      <c r="H10" s="37" t="s">
        <v>76</v>
      </c>
      <c r="I10" s="6">
        <f t="shared" si="17"/>
        <v>46</v>
      </c>
      <c r="J10" s="6">
        <f t="shared" si="6"/>
        <v>38</v>
      </c>
      <c r="K10" s="55">
        <f t="shared" si="7"/>
        <v>99</v>
      </c>
      <c r="L10" s="55">
        <f t="shared" si="7"/>
        <v>225</v>
      </c>
      <c r="M10" s="55">
        <f t="shared" si="7"/>
        <v>18</v>
      </c>
      <c r="N10" s="55">
        <f t="shared" si="7"/>
        <v>0</v>
      </c>
      <c r="O10" s="75">
        <v>45614</v>
      </c>
      <c r="P10" s="75">
        <v>45660</v>
      </c>
      <c r="Q10" s="5" t="s">
        <v>77</v>
      </c>
      <c r="R10" s="32">
        <f t="shared" si="8"/>
        <v>0</v>
      </c>
      <c r="S10" s="32">
        <f t="shared" si="8"/>
        <v>0</v>
      </c>
      <c r="T10" s="32">
        <f t="shared" si="8"/>
        <v>0</v>
      </c>
      <c r="U10" s="32">
        <f t="shared" si="8"/>
        <v>0</v>
      </c>
      <c r="V10" s="32">
        <f t="shared" si="8"/>
        <v>0</v>
      </c>
      <c r="W10" s="32">
        <f t="shared" si="8"/>
        <v>0</v>
      </c>
      <c r="X10" s="32">
        <f t="shared" si="8"/>
        <v>0</v>
      </c>
      <c r="Y10" s="32">
        <f t="shared" si="8"/>
        <v>0</v>
      </c>
      <c r="Z10" s="32">
        <f t="shared" si="8"/>
        <v>1</v>
      </c>
      <c r="AA10" s="32">
        <f t="shared" si="8"/>
        <v>1</v>
      </c>
      <c r="AB10" s="32">
        <f t="shared" si="9"/>
        <v>1</v>
      </c>
      <c r="AC10" s="32">
        <f t="shared" si="9"/>
        <v>1</v>
      </c>
      <c r="AD10" s="32">
        <f t="shared" si="9"/>
        <v>1</v>
      </c>
      <c r="AE10" s="32">
        <f t="shared" si="9"/>
        <v>1</v>
      </c>
      <c r="AF10" s="32">
        <f t="shared" si="9"/>
        <v>1</v>
      </c>
      <c r="AG10" s="32">
        <f t="shared" si="9"/>
        <v>1</v>
      </c>
      <c r="AH10" s="32">
        <f t="shared" si="9"/>
        <v>1</v>
      </c>
      <c r="AI10" s="32">
        <f t="shared" si="9"/>
        <v>1</v>
      </c>
      <c r="AJ10" s="32">
        <f t="shared" si="9"/>
        <v>1</v>
      </c>
      <c r="AK10" s="32">
        <f t="shared" si="9"/>
        <v>1</v>
      </c>
      <c r="AL10" s="32">
        <f t="shared" si="10"/>
        <v>1</v>
      </c>
      <c r="AM10" s="32">
        <f t="shared" si="10"/>
        <v>1</v>
      </c>
      <c r="AN10" s="32">
        <f t="shared" si="10"/>
        <v>1</v>
      </c>
      <c r="AO10" s="32">
        <f t="shared" si="10"/>
        <v>1</v>
      </c>
      <c r="AP10" s="32">
        <f t="shared" si="10"/>
        <v>1</v>
      </c>
      <c r="AQ10" s="32">
        <f t="shared" si="10"/>
        <v>1</v>
      </c>
      <c r="AR10" s="32">
        <f t="shared" si="10"/>
        <v>1</v>
      </c>
      <c r="AS10" s="32">
        <f t="shared" si="10"/>
        <v>1</v>
      </c>
      <c r="AT10" s="32">
        <f t="shared" si="10"/>
        <v>1</v>
      </c>
      <c r="AU10" s="32">
        <f t="shared" si="10"/>
        <v>1</v>
      </c>
      <c r="AV10" s="32">
        <f t="shared" si="11"/>
        <v>1</v>
      </c>
      <c r="AW10" s="32">
        <f t="shared" si="11"/>
        <v>1</v>
      </c>
      <c r="AX10" s="32">
        <f t="shared" si="11"/>
        <v>1</v>
      </c>
      <c r="AY10" s="32">
        <f t="shared" si="11"/>
        <v>1</v>
      </c>
      <c r="AZ10" s="32">
        <f t="shared" si="11"/>
        <v>1</v>
      </c>
      <c r="BA10" s="32">
        <f t="shared" si="11"/>
        <v>1</v>
      </c>
      <c r="BB10" s="32">
        <f t="shared" si="11"/>
        <v>1</v>
      </c>
      <c r="BC10" s="32">
        <f t="shared" si="11"/>
        <v>1</v>
      </c>
      <c r="BD10" s="32">
        <f t="shared" si="11"/>
        <v>1</v>
      </c>
      <c r="BE10" s="32">
        <f t="shared" si="11"/>
        <v>1</v>
      </c>
      <c r="BF10" s="32">
        <f t="shared" si="12"/>
        <v>1</v>
      </c>
      <c r="BG10" s="32">
        <f t="shared" si="12"/>
        <v>1</v>
      </c>
      <c r="BH10" s="32">
        <f t="shared" si="12"/>
        <v>1</v>
      </c>
      <c r="BI10" s="32">
        <f t="shared" si="12"/>
        <v>1</v>
      </c>
      <c r="BJ10" s="32">
        <f t="shared" si="12"/>
        <v>1</v>
      </c>
      <c r="BK10" s="32">
        <f t="shared" si="12"/>
        <v>1</v>
      </c>
      <c r="BL10" s="32">
        <f t="shared" si="12"/>
        <v>1</v>
      </c>
      <c r="BM10" s="32">
        <f t="shared" si="12"/>
        <v>1</v>
      </c>
      <c r="BN10" s="32">
        <f t="shared" si="12"/>
        <v>1</v>
      </c>
      <c r="BO10" s="32">
        <f t="shared" si="12"/>
        <v>1</v>
      </c>
      <c r="BP10" s="32">
        <f t="shared" si="13"/>
        <v>1</v>
      </c>
      <c r="BQ10" s="32">
        <f t="shared" si="13"/>
        <v>1</v>
      </c>
      <c r="BR10" s="32">
        <f t="shared" si="13"/>
        <v>1</v>
      </c>
      <c r="BS10" s="32">
        <f t="shared" si="13"/>
        <v>1</v>
      </c>
      <c r="BT10" s="32">
        <f t="shared" si="13"/>
        <v>0</v>
      </c>
      <c r="BU10" s="32">
        <f t="shared" si="13"/>
        <v>0</v>
      </c>
      <c r="BV10" s="32">
        <f t="shared" si="13"/>
        <v>0</v>
      </c>
      <c r="BW10" s="32">
        <f t="shared" si="13"/>
        <v>0</v>
      </c>
      <c r="BX10" s="32">
        <f t="shared" si="13"/>
        <v>0</v>
      </c>
      <c r="BY10" s="32">
        <f t="shared" si="13"/>
        <v>0</v>
      </c>
      <c r="BZ10" s="32">
        <f t="shared" si="14"/>
        <v>0</v>
      </c>
      <c r="CA10" s="32">
        <f t="shared" si="14"/>
        <v>0</v>
      </c>
      <c r="CB10" s="32">
        <f t="shared" si="14"/>
        <v>0</v>
      </c>
      <c r="CC10" s="32">
        <f t="shared" si="14"/>
        <v>0</v>
      </c>
      <c r="CD10" s="32">
        <f t="shared" si="14"/>
        <v>0</v>
      </c>
      <c r="CE10" s="32">
        <f t="shared" si="14"/>
        <v>0</v>
      </c>
      <c r="CF10" s="32">
        <f t="shared" si="14"/>
        <v>0</v>
      </c>
      <c r="CG10" s="32">
        <f t="shared" si="14"/>
        <v>0</v>
      </c>
      <c r="CH10" s="32">
        <f t="shared" si="14"/>
        <v>0</v>
      </c>
      <c r="CI10" s="32">
        <f t="shared" si="14"/>
        <v>0</v>
      </c>
      <c r="CJ10" s="32">
        <f t="shared" si="15"/>
        <v>0</v>
      </c>
      <c r="CK10" s="32">
        <f t="shared" si="15"/>
        <v>0</v>
      </c>
      <c r="CL10" s="32">
        <f t="shared" si="15"/>
        <v>0</v>
      </c>
      <c r="CM10" s="32">
        <f t="shared" si="15"/>
        <v>0</v>
      </c>
      <c r="CN10" s="32">
        <f t="shared" si="15"/>
        <v>0</v>
      </c>
      <c r="CO10" s="32">
        <f t="shared" si="15"/>
        <v>0</v>
      </c>
      <c r="CP10" s="32">
        <f t="shared" si="15"/>
        <v>0</v>
      </c>
      <c r="CQ10" s="32">
        <f t="shared" si="15"/>
        <v>0</v>
      </c>
      <c r="CR10" s="32">
        <f t="shared" si="15"/>
        <v>0</v>
      </c>
      <c r="CS10" s="32">
        <f t="shared" si="15"/>
        <v>0</v>
      </c>
      <c r="CT10" s="32">
        <f t="shared" si="16"/>
        <v>0</v>
      </c>
      <c r="CU10" s="32">
        <f t="shared" si="16"/>
        <v>0</v>
      </c>
      <c r="CV10" s="32">
        <f t="shared" si="16"/>
        <v>0</v>
      </c>
      <c r="CW10" s="32">
        <f t="shared" si="16"/>
        <v>0</v>
      </c>
      <c r="CX10" s="32">
        <f t="shared" si="16"/>
        <v>0</v>
      </c>
      <c r="CY10" s="32">
        <f t="shared" si="16"/>
        <v>0</v>
      </c>
      <c r="CZ10" s="32">
        <f t="shared" si="16"/>
        <v>0</v>
      </c>
    </row>
    <row r="11" spans="1:138" x14ac:dyDescent="0.2">
      <c r="A11" s="1" t="s">
        <v>22</v>
      </c>
      <c r="B11" s="1">
        <v>1.1000000000000001</v>
      </c>
      <c r="C11" s="2" t="s">
        <v>23</v>
      </c>
      <c r="D11" s="29" t="s">
        <v>24</v>
      </c>
      <c r="E11" s="42" t="s">
        <v>78</v>
      </c>
      <c r="F11" s="37" t="s">
        <v>79</v>
      </c>
      <c r="G11" s="37" t="s">
        <v>27</v>
      </c>
      <c r="H11" s="37" t="s">
        <v>28</v>
      </c>
      <c r="I11" s="6">
        <f t="shared" si="17"/>
        <v>22</v>
      </c>
      <c r="J11" s="6">
        <f t="shared" si="6"/>
        <v>20</v>
      </c>
      <c r="K11" s="55">
        <f t="shared" si="7"/>
        <v>0</v>
      </c>
      <c r="L11" s="55">
        <f t="shared" si="7"/>
        <v>0</v>
      </c>
      <c r="M11" s="55">
        <f t="shared" si="7"/>
        <v>180</v>
      </c>
      <c r="N11" s="55">
        <f t="shared" si="7"/>
        <v>0</v>
      </c>
      <c r="O11" s="75">
        <v>45660</v>
      </c>
      <c r="P11" s="75">
        <v>45682</v>
      </c>
      <c r="Q11" s="5" t="s">
        <v>80</v>
      </c>
      <c r="R11" s="32">
        <f t="shared" si="8"/>
        <v>0</v>
      </c>
      <c r="S11" s="32">
        <f t="shared" si="8"/>
        <v>0</v>
      </c>
      <c r="T11" s="32">
        <f t="shared" si="8"/>
        <v>0</v>
      </c>
      <c r="U11" s="32">
        <f t="shared" si="8"/>
        <v>0</v>
      </c>
      <c r="V11" s="32">
        <f t="shared" si="8"/>
        <v>0</v>
      </c>
      <c r="W11" s="32">
        <f t="shared" si="8"/>
        <v>0</v>
      </c>
      <c r="X11" s="32">
        <f t="shared" si="8"/>
        <v>0</v>
      </c>
      <c r="Y11" s="32">
        <f t="shared" si="8"/>
        <v>0</v>
      </c>
      <c r="Z11" s="32">
        <f t="shared" si="8"/>
        <v>0</v>
      </c>
      <c r="AA11" s="32">
        <f t="shared" si="8"/>
        <v>0</v>
      </c>
      <c r="AB11" s="32">
        <f t="shared" si="9"/>
        <v>0</v>
      </c>
      <c r="AC11" s="32">
        <f t="shared" si="9"/>
        <v>0</v>
      </c>
      <c r="AD11" s="32">
        <f t="shared" si="9"/>
        <v>0</v>
      </c>
      <c r="AE11" s="32">
        <f t="shared" si="9"/>
        <v>0</v>
      </c>
      <c r="AF11" s="32">
        <f t="shared" si="9"/>
        <v>0</v>
      </c>
      <c r="AG11" s="32">
        <f t="shared" si="9"/>
        <v>0</v>
      </c>
      <c r="AH11" s="32">
        <f t="shared" si="9"/>
        <v>0</v>
      </c>
      <c r="AI11" s="32">
        <f t="shared" si="9"/>
        <v>0</v>
      </c>
      <c r="AJ11" s="32">
        <f t="shared" si="9"/>
        <v>0</v>
      </c>
      <c r="AK11" s="32">
        <f t="shared" si="9"/>
        <v>0</v>
      </c>
      <c r="AL11" s="32">
        <f t="shared" si="10"/>
        <v>0</v>
      </c>
      <c r="AM11" s="32">
        <f t="shared" si="10"/>
        <v>0</v>
      </c>
      <c r="AN11" s="32">
        <f t="shared" si="10"/>
        <v>0</v>
      </c>
      <c r="AO11" s="32">
        <f t="shared" si="10"/>
        <v>0</v>
      </c>
      <c r="AP11" s="32">
        <f t="shared" si="10"/>
        <v>0</v>
      </c>
      <c r="AQ11" s="32">
        <f t="shared" si="10"/>
        <v>0</v>
      </c>
      <c r="AR11" s="32">
        <f t="shared" si="10"/>
        <v>0</v>
      </c>
      <c r="AS11" s="32">
        <f t="shared" si="10"/>
        <v>0</v>
      </c>
      <c r="AT11" s="32">
        <f t="shared" si="10"/>
        <v>0</v>
      </c>
      <c r="AU11" s="32">
        <f t="shared" si="10"/>
        <v>0</v>
      </c>
      <c r="AV11" s="32">
        <f t="shared" si="11"/>
        <v>0</v>
      </c>
      <c r="AW11" s="32">
        <f t="shared" si="11"/>
        <v>0</v>
      </c>
      <c r="AX11" s="32">
        <f t="shared" si="11"/>
        <v>0</v>
      </c>
      <c r="AY11" s="32">
        <f t="shared" si="11"/>
        <v>0</v>
      </c>
      <c r="AZ11" s="32">
        <f t="shared" si="11"/>
        <v>0</v>
      </c>
      <c r="BA11" s="32">
        <f t="shared" si="11"/>
        <v>0</v>
      </c>
      <c r="BB11" s="32">
        <f t="shared" si="11"/>
        <v>0</v>
      </c>
      <c r="BC11" s="32">
        <f t="shared" si="11"/>
        <v>0</v>
      </c>
      <c r="BD11" s="32">
        <f t="shared" si="11"/>
        <v>0</v>
      </c>
      <c r="BE11" s="32">
        <f t="shared" si="11"/>
        <v>0</v>
      </c>
      <c r="BF11" s="32">
        <f t="shared" si="12"/>
        <v>0</v>
      </c>
      <c r="BG11" s="32">
        <f t="shared" si="12"/>
        <v>0</v>
      </c>
      <c r="BH11" s="32">
        <f t="shared" si="12"/>
        <v>0</v>
      </c>
      <c r="BI11" s="32">
        <f t="shared" si="12"/>
        <v>0</v>
      </c>
      <c r="BJ11" s="32">
        <f t="shared" si="12"/>
        <v>0</v>
      </c>
      <c r="BK11" s="32">
        <f t="shared" si="12"/>
        <v>0</v>
      </c>
      <c r="BL11" s="32">
        <f t="shared" si="12"/>
        <v>0</v>
      </c>
      <c r="BM11" s="32">
        <f t="shared" si="12"/>
        <v>0</v>
      </c>
      <c r="BN11" s="32">
        <f t="shared" si="12"/>
        <v>0</v>
      </c>
      <c r="BO11" s="32">
        <f t="shared" si="12"/>
        <v>0</v>
      </c>
      <c r="BP11" s="32">
        <f t="shared" si="13"/>
        <v>0</v>
      </c>
      <c r="BQ11" s="32">
        <f t="shared" si="13"/>
        <v>0</v>
      </c>
      <c r="BR11" s="32">
        <f t="shared" si="13"/>
        <v>0</v>
      </c>
      <c r="BS11" s="32">
        <f t="shared" si="13"/>
        <v>0</v>
      </c>
      <c r="BT11" s="32">
        <f t="shared" si="13"/>
        <v>1</v>
      </c>
      <c r="BU11" s="32">
        <f t="shared" si="13"/>
        <v>1</v>
      </c>
      <c r="BV11" s="32">
        <f t="shared" si="13"/>
        <v>1</v>
      </c>
      <c r="BW11" s="32">
        <f t="shared" si="13"/>
        <v>1</v>
      </c>
      <c r="BX11" s="32">
        <f t="shared" si="13"/>
        <v>1</v>
      </c>
      <c r="BY11" s="32">
        <f t="shared" si="13"/>
        <v>1</v>
      </c>
      <c r="BZ11" s="32">
        <f t="shared" si="14"/>
        <v>1</v>
      </c>
      <c r="CA11" s="32">
        <f t="shared" si="14"/>
        <v>1</v>
      </c>
      <c r="CB11" s="32">
        <f t="shared" si="14"/>
        <v>1</v>
      </c>
      <c r="CC11" s="32">
        <f t="shared" si="14"/>
        <v>1</v>
      </c>
      <c r="CD11" s="32">
        <f t="shared" si="14"/>
        <v>1</v>
      </c>
      <c r="CE11" s="32">
        <f t="shared" si="14"/>
        <v>1</v>
      </c>
      <c r="CF11" s="32">
        <f t="shared" si="14"/>
        <v>1</v>
      </c>
      <c r="CG11" s="32">
        <f t="shared" si="14"/>
        <v>1</v>
      </c>
      <c r="CH11" s="32">
        <f t="shared" si="14"/>
        <v>1</v>
      </c>
      <c r="CI11" s="32">
        <f t="shared" si="14"/>
        <v>1</v>
      </c>
      <c r="CJ11" s="32">
        <f t="shared" si="15"/>
        <v>1</v>
      </c>
      <c r="CK11" s="32">
        <f t="shared" si="15"/>
        <v>1</v>
      </c>
      <c r="CL11" s="32">
        <f t="shared" si="15"/>
        <v>1</v>
      </c>
      <c r="CM11" s="32">
        <f t="shared" si="15"/>
        <v>1</v>
      </c>
      <c r="CN11" s="32">
        <f t="shared" si="15"/>
        <v>1</v>
      </c>
      <c r="CO11" s="32">
        <f t="shared" si="15"/>
        <v>1</v>
      </c>
      <c r="CP11" s="32">
        <f t="shared" si="15"/>
        <v>0</v>
      </c>
      <c r="CQ11" s="32">
        <f t="shared" si="15"/>
        <v>0</v>
      </c>
      <c r="CR11" s="32">
        <f t="shared" si="15"/>
        <v>0</v>
      </c>
      <c r="CS11" s="32">
        <f t="shared" si="15"/>
        <v>0</v>
      </c>
      <c r="CT11" s="32">
        <f t="shared" si="16"/>
        <v>0</v>
      </c>
      <c r="CU11" s="32">
        <f t="shared" si="16"/>
        <v>0</v>
      </c>
      <c r="CV11" s="32">
        <f t="shared" si="16"/>
        <v>0</v>
      </c>
      <c r="CW11" s="32">
        <f t="shared" si="16"/>
        <v>0</v>
      </c>
      <c r="CX11" s="32">
        <f t="shared" si="16"/>
        <v>0</v>
      </c>
      <c r="CY11" s="32">
        <f t="shared" si="16"/>
        <v>0</v>
      </c>
      <c r="CZ11" s="32">
        <f t="shared" si="16"/>
        <v>0</v>
      </c>
    </row>
    <row r="12" spans="1:138" x14ac:dyDescent="0.2">
      <c r="A12" s="1" t="s">
        <v>22</v>
      </c>
      <c r="B12" s="1">
        <v>1.1000000000000001</v>
      </c>
      <c r="C12" s="2" t="s">
        <v>23</v>
      </c>
      <c r="D12" s="29" t="s">
        <v>81</v>
      </c>
      <c r="E12" s="42">
        <v>4</v>
      </c>
      <c r="F12" s="37" t="s">
        <v>82</v>
      </c>
      <c r="G12" s="37" t="s">
        <v>27</v>
      </c>
      <c r="H12" s="37" t="s">
        <v>76</v>
      </c>
      <c r="I12" s="6">
        <f>P12-O12</f>
        <v>31</v>
      </c>
      <c r="J12" s="6">
        <f t="shared" si="6"/>
        <v>25</v>
      </c>
      <c r="K12" s="55">
        <f t="shared" si="7"/>
        <v>0</v>
      </c>
      <c r="L12" s="55">
        <f t="shared" si="7"/>
        <v>180</v>
      </c>
      <c r="M12" s="55">
        <f t="shared" si="7"/>
        <v>45</v>
      </c>
      <c r="N12" s="55">
        <f t="shared" si="7"/>
        <v>0</v>
      </c>
      <c r="O12" s="75">
        <v>45633</v>
      </c>
      <c r="P12" s="75">
        <v>45664</v>
      </c>
      <c r="Q12" s="5" t="s">
        <v>81</v>
      </c>
      <c r="R12" s="32">
        <f t="shared" si="8"/>
        <v>0</v>
      </c>
      <c r="S12" s="32">
        <f t="shared" si="8"/>
        <v>0</v>
      </c>
      <c r="T12" s="32">
        <f t="shared" si="8"/>
        <v>0</v>
      </c>
      <c r="U12" s="32">
        <f t="shared" si="8"/>
        <v>0</v>
      </c>
      <c r="V12" s="32">
        <f t="shared" si="8"/>
        <v>0</v>
      </c>
      <c r="W12" s="32">
        <f t="shared" si="8"/>
        <v>0</v>
      </c>
      <c r="X12" s="32">
        <f t="shared" si="8"/>
        <v>0</v>
      </c>
      <c r="Y12" s="32">
        <f t="shared" si="8"/>
        <v>0</v>
      </c>
      <c r="Z12" s="32">
        <f t="shared" si="8"/>
        <v>0</v>
      </c>
      <c r="AA12" s="32">
        <f t="shared" si="8"/>
        <v>0</v>
      </c>
      <c r="AB12" s="32">
        <f t="shared" si="9"/>
        <v>0</v>
      </c>
      <c r="AC12" s="32">
        <f t="shared" si="9"/>
        <v>0</v>
      </c>
      <c r="AD12" s="32">
        <f t="shared" si="9"/>
        <v>0</v>
      </c>
      <c r="AE12" s="32">
        <f t="shared" si="9"/>
        <v>0</v>
      </c>
      <c r="AF12" s="32">
        <f t="shared" si="9"/>
        <v>0</v>
      </c>
      <c r="AG12" s="32">
        <f t="shared" si="9"/>
        <v>0</v>
      </c>
      <c r="AH12" s="32">
        <f t="shared" si="9"/>
        <v>0</v>
      </c>
      <c r="AI12" s="32">
        <f t="shared" si="9"/>
        <v>0</v>
      </c>
      <c r="AJ12" s="32">
        <f t="shared" si="9"/>
        <v>0</v>
      </c>
      <c r="AK12" s="32">
        <f t="shared" si="9"/>
        <v>0</v>
      </c>
      <c r="AL12" s="32">
        <f t="shared" si="10"/>
        <v>0</v>
      </c>
      <c r="AM12" s="32">
        <f t="shared" si="10"/>
        <v>0</v>
      </c>
      <c r="AN12" s="32">
        <f t="shared" si="10"/>
        <v>0</v>
      </c>
      <c r="AO12" s="32">
        <f t="shared" si="10"/>
        <v>0</v>
      </c>
      <c r="AP12" s="32">
        <f t="shared" si="10"/>
        <v>0</v>
      </c>
      <c r="AQ12" s="32">
        <f t="shared" si="10"/>
        <v>0</v>
      </c>
      <c r="AR12" s="32">
        <f t="shared" si="10"/>
        <v>0</v>
      </c>
      <c r="AS12" s="32">
        <f t="shared" si="10"/>
        <v>1</v>
      </c>
      <c r="AT12" s="32">
        <f t="shared" si="10"/>
        <v>1</v>
      </c>
      <c r="AU12" s="32">
        <f t="shared" si="10"/>
        <v>1</v>
      </c>
      <c r="AV12" s="32">
        <f t="shared" si="11"/>
        <v>1</v>
      </c>
      <c r="AW12" s="32">
        <f t="shared" si="11"/>
        <v>1</v>
      </c>
      <c r="AX12" s="32">
        <f t="shared" si="11"/>
        <v>1</v>
      </c>
      <c r="AY12" s="32">
        <f t="shared" si="11"/>
        <v>1</v>
      </c>
      <c r="AZ12" s="32">
        <f t="shared" si="11"/>
        <v>1</v>
      </c>
      <c r="BA12" s="32">
        <f t="shared" si="11"/>
        <v>1</v>
      </c>
      <c r="BB12" s="32">
        <f t="shared" si="11"/>
        <v>1</v>
      </c>
      <c r="BC12" s="32">
        <f t="shared" si="11"/>
        <v>1</v>
      </c>
      <c r="BD12" s="32">
        <f t="shared" si="11"/>
        <v>1</v>
      </c>
      <c r="BE12" s="32">
        <f t="shared" si="11"/>
        <v>1</v>
      </c>
      <c r="BF12" s="32">
        <f t="shared" si="12"/>
        <v>1</v>
      </c>
      <c r="BG12" s="32">
        <f t="shared" si="12"/>
        <v>1</v>
      </c>
      <c r="BH12" s="32">
        <f t="shared" si="12"/>
        <v>1</v>
      </c>
      <c r="BI12" s="32">
        <f t="shared" si="12"/>
        <v>1</v>
      </c>
      <c r="BJ12" s="32">
        <f t="shared" si="12"/>
        <v>1</v>
      </c>
      <c r="BK12" s="32">
        <f t="shared" si="12"/>
        <v>1</v>
      </c>
      <c r="BL12" s="32">
        <f t="shared" si="12"/>
        <v>1</v>
      </c>
      <c r="BM12" s="32">
        <f t="shared" si="12"/>
        <v>1</v>
      </c>
      <c r="BN12" s="32">
        <f t="shared" si="12"/>
        <v>1</v>
      </c>
      <c r="BO12" s="32">
        <f t="shared" si="12"/>
        <v>1</v>
      </c>
      <c r="BP12" s="32">
        <f t="shared" si="13"/>
        <v>1</v>
      </c>
      <c r="BQ12" s="32">
        <f t="shared" si="13"/>
        <v>1</v>
      </c>
      <c r="BR12" s="32">
        <f t="shared" si="13"/>
        <v>1</v>
      </c>
      <c r="BS12" s="32">
        <f t="shared" si="13"/>
        <v>1</v>
      </c>
      <c r="BT12" s="32">
        <f t="shared" si="13"/>
        <v>1</v>
      </c>
      <c r="BU12" s="32">
        <f t="shared" si="13"/>
        <v>1</v>
      </c>
      <c r="BV12" s="32">
        <f t="shared" si="13"/>
        <v>1</v>
      </c>
      <c r="BW12" s="32">
        <f t="shared" si="13"/>
        <v>1</v>
      </c>
      <c r="BX12" s="32">
        <f t="shared" si="13"/>
        <v>0</v>
      </c>
      <c r="BY12" s="32">
        <f t="shared" si="13"/>
        <v>0</v>
      </c>
      <c r="BZ12" s="32">
        <f t="shared" si="14"/>
        <v>0</v>
      </c>
      <c r="CA12" s="32">
        <f t="shared" si="14"/>
        <v>0</v>
      </c>
      <c r="CB12" s="32">
        <f t="shared" si="14"/>
        <v>0</v>
      </c>
      <c r="CC12" s="32">
        <f t="shared" si="14"/>
        <v>0</v>
      </c>
      <c r="CD12" s="32">
        <f t="shared" si="14"/>
        <v>0</v>
      </c>
      <c r="CE12" s="32">
        <f t="shared" si="14"/>
        <v>0</v>
      </c>
      <c r="CF12" s="32">
        <f t="shared" si="14"/>
        <v>0</v>
      </c>
      <c r="CG12" s="32">
        <f t="shared" si="14"/>
        <v>0</v>
      </c>
      <c r="CH12" s="32">
        <f t="shared" si="14"/>
        <v>0</v>
      </c>
      <c r="CI12" s="32">
        <f t="shared" si="14"/>
        <v>0</v>
      </c>
      <c r="CJ12" s="32">
        <f t="shared" si="15"/>
        <v>0</v>
      </c>
      <c r="CK12" s="32">
        <f t="shared" si="15"/>
        <v>0</v>
      </c>
      <c r="CL12" s="32">
        <f t="shared" si="15"/>
        <v>0</v>
      </c>
      <c r="CM12" s="32">
        <f t="shared" si="15"/>
        <v>0</v>
      </c>
      <c r="CN12" s="32">
        <f t="shared" si="15"/>
        <v>0</v>
      </c>
      <c r="CO12" s="32">
        <f t="shared" si="15"/>
        <v>0</v>
      </c>
      <c r="CP12" s="32">
        <f t="shared" si="15"/>
        <v>0</v>
      </c>
      <c r="CQ12" s="32">
        <f t="shared" si="15"/>
        <v>0</v>
      </c>
      <c r="CR12" s="32">
        <f t="shared" si="15"/>
        <v>0</v>
      </c>
      <c r="CS12" s="32">
        <f t="shared" si="15"/>
        <v>0</v>
      </c>
      <c r="CT12" s="32">
        <f t="shared" si="16"/>
        <v>0</v>
      </c>
      <c r="CU12" s="32">
        <f t="shared" si="16"/>
        <v>0</v>
      </c>
      <c r="CV12" s="32">
        <f t="shared" si="16"/>
        <v>0</v>
      </c>
      <c r="CW12" s="32">
        <f t="shared" si="16"/>
        <v>0</v>
      </c>
      <c r="CX12" s="32">
        <f t="shared" si="16"/>
        <v>0</v>
      </c>
      <c r="CY12" s="32">
        <f t="shared" si="16"/>
        <v>0</v>
      </c>
      <c r="CZ12" s="32">
        <f t="shared" si="16"/>
        <v>0</v>
      </c>
    </row>
    <row r="13" spans="1:138" x14ac:dyDescent="0.2">
      <c r="A13" s="1" t="s">
        <v>22</v>
      </c>
      <c r="B13" s="1">
        <v>1.4</v>
      </c>
      <c r="C13" s="2" t="s">
        <v>83</v>
      </c>
      <c r="D13" s="29" t="s">
        <v>84</v>
      </c>
      <c r="E13" s="42" t="s">
        <v>25</v>
      </c>
      <c r="F13" s="37" t="s">
        <v>89</v>
      </c>
      <c r="G13" s="37" t="s">
        <v>86</v>
      </c>
      <c r="H13" s="37" t="s">
        <v>45</v>
      </c>
      <c r="I13" s="6">
        <f>P13-O13</f>
        <v>30</v>
      </c>
      <c r="J13" s="6">
        <f>NETWORKDAYS.INTL(O13,P13,11, Holidays)</f>
        <v>25</v>
      </c>
      <c r="K13" s="55">
        <f>hours_per_day*MAX(NETWORKDAYS.INTL(MAX(K$5,$O13),MIN(K$6,$P13),11, Holidays),0)</f>
        <v>0</v>
      </c>
      <c r="L13" s="55">
        <f>hours_per_day*MAX(NETWORKDAYS.INTL(MAX(L$5,$O13),MIN(L$6,$P13),11, Holidays),0)</f>
        <v>117</v>
      </c>
      <c r="M13" s="55">
        <f>hours_per_day*MAX(NETWORKDAYS.INTL(MAX(M$5,$O13),MIN(M$6,$P13),11, Holidays),0)</f>
        <v>108</v>
      </c>
      <c r="N13" s="55">
        <f>hours_per_day*MAX(NETWORKDAYS.INTL(MAX(N$5,$O13),MIN(N$6,$P13),11, Holidays),0)</f>
        <v>0</v>
      </c>
      <c r="O13" s="31">
        <v>45642</v>
      </c>
      <c r="P13" s="31">
        <v>45672</v>
      </c>
      <c r="Q13" s="5" t="s">
        <v>90</v>
      </c>
      <c r="R13" s="32">
        <f t="shared" ref="R13:AW13" si="18">IF($F13=" ", " ", IF(AND(R$4&gt;=$O13,R$4&lt;$P13),1,0))</f>
        <v>0</v>
      </c>
      <c r="S13" s="32">
        <f t="shared" si="18"/>
        <v>0</v>
      </c>
      <c r="T13" s="32">
        <f t="shared" si="18"/>
        <v>0</v>
      </c>
      <c r="U13" s="32">
        <f t="shared" si="18"/>
        <v>0</v>
      </c>
      <c r="V13" s="32">
        <f t="shared" si="18"/>
        <v>0</v>
      </c>
      <c r="W13" s="32">
        <f t="shared" si="18"/>
        <v>0</v>
      </c>
      <c r="X13" s="32">
        <f t="shared" si="18"/>
        <v>0</v>
      </c>
      <c r="Y13" s="32">
        <f t="shared" si="18"/>
        <v>0</v>
      </c>
      <c r="Z13" s="32">
        <f t="shared" si="18"/>
        <v>0</v>
      </c>
      <c r="AA13" s="32">
        <f t="shared" si="18"/>
        <v>0</v>
      </c>
      <c r="AB13" s="32">
        <f t="shared" si="18"/>
        <v>0</v>
      </c>
      <c r="AC13" s="32">
        <f t="shared" si="18"/>
        <v>0</v>
      </c>
      <c r="AD13" s="32">
        <f t="shared" si="18"/>
        <v>0</v>
      </c>
      <c r="AE13" s="32">
        <f t="shared" si="18"/>
        <v>0</v>
      </c>
      <c r="AF13" s="32">
        <f t="shared" si="18"/>
        <v>0</v>
      </c>
      <c r="AG13" s="32">
        <f t="shared" si="18"/>
        <v>0</v>
      </c>
      <c r="AH13" s="32">
        <f t="shared" si="18"/>
        <v>0</v>
      </c>
      <c r="AI13" s="32">
        <f t="shared" si="18"/>
        <v>0</v>
      </c>
      <c r="AJ13" s="32">
        <f t="shared" si="18"/>
        <v>0</v>
      </c>
      <c r="AK13" s="32">
        <f t="shared" si="18"/>
        <v>0</v>
      </c>
      <c r="AL13" s="32">
        <f t="shared" si="18"/>
        <v>0</v>
      </c>
      <c r="AM13" s="32">
        <f t="shared" si="18"/>
        <v>0</v>
      </c>
      <c r="AN13" s="32">
        <f t="shared" si="18"/>
        <v>0</v>
      </c>
      <c r="AO13" s="32">
        <f t="shared" si="18"/>
        <v>0</v>
      </c>
      <c r="AP13" s="32">
        <f t="shared" si="18"/>
        <v>0</v>
      </c>
      <c r="AQ13" s="32">
        <f t="shared" si="18"/>
        <v>0</v>
      </c>
      <c r="AR13" s="32">
        <f t="shared" si="18"/>
        <v>0</v>
      </c>
      <c r="AS13" s="32">
        <f t="shared" si="18"/>
        <v>0</v>
      </c>
      <c r="AT13" s="32">
        <f t="shared" si="18"/>
        <v>0</v>
      </c>
      <c r="AU13" s="32">
        <f t="shared" si="18"/>
        <v>0</v>
      </c>
      <c r="AV13" s="32">
        <f t="shared" si="18"/>
        <v>0</v>
      </c>
      <c r="AW13" s="32">
        <f t="shared" si="18"/>
        <v>0</v>
      </c>
      <c r="AX13" s="32">
        <f t="shared" si="11"/>
        <v>0</v>
      </c>
      <c r="AY13" s="32">
        <f t="shared" si="11"/>
        <v>0</v>
      </c>
      <c r="AZ13" s="32">
        <f t="shared" si="11"/>
        <v>0</v>
      </c>
      <c r="BA13" s="32">
        <f t="shared" si="11"/>
        <v>0</v>
      </c>
      <c r="BB13" s="32">
        <f t="shared" si="11"/>
        <v>1</v>
      </c>
      <c r="BC13" s="32">
        <f t="shared" si="11"/>
        <v>1</v>
      </c>
      <c r="BD13" s="32">
        <f t="shared" si="11"/>
        <v>1</v>
      </c>
      <c r="BE13" s="32">
        <f t="shared" si="11"/>
        <v>1</v>
      </c>
      <c r="BF13" s="32">
        <f t="shared" si="12"/>
        <v>1</v>
      </c>
      <c r="BG13" s="32">
        <f t="shared" si="12"/>
        <v>1</v>
      </c>
      <c r="BH13" s="32">
        <f t="shared" si="12"/>
        <v>1</v>
      </c>
      <c r="BI13" s="32">
        <f t="shared" si="12"/>
        <v>1</v>
      </c>
      <c r="BJ13" s="32">
        <f t="shared" si="12"/>
        <v>1</v>
      </c>
      <c r="BK13" s="32">
        <f t="shared" si="12"/>
        <v>1</v>
      </c>
      <c r="BL13" s="32">
        <f t="shared" si="12"/>
        <v>1</v>
      </c>
      <c r="BM13" s="32">
        <f t="shared" si="12"/>
        <v>1</v>
      </c>
      <c r="BN13" s="32">
        <f t="shared" si="12"/>
        <v>1</v>
      </c>
      <c r="BO13" s="32">
        <f t="shared" si="12"/>
        <v>1</v>
      </c>
      <c r="BP13" s="32">
        <f t="shared" si="13"/>
        <v>1</v>
      </c>
      <c r="BQ13" s="32">
        <f t="shared" si="13"/>
        <v>1</v>
      </c>
      <c r="BR13" s="32">
        <f t="shared" si="13"/>
        <v>1</v>
      </c>
      <c r="BS13" s="32">
        <f t="shared" si="13"/>
        <v>1</v>
      </c>
      <c r="BT13" s="32">
        <f t="shared" si="13"/>
        <v>1</v>
      </c>
      <c r="BU13" s="32">
        <f t="shared" si="13"/>
        <v>1</v>
      </c>
      <c r="BV13" s="32">
        <f t="shared" si="13"/>
        <v>1</v>
      </c>
      <c r="BW13" s="32">
        <f t="shared" si="13"/>
        <v>1</v>
      </c>
      <c r="BX13" s="32">
        <f t="shared" si="13"/>
        <v>1</v>
      </c>
      <c r="BY13" s="32">
        <f t="shared" si="13"/>
        <v>1</v>
      </c>
      <c r="BZ13" s="32">
        <f t="shared" si="14"/>
        <v>1</v>
      </c>
      <c r="CA13" s="32">
        <f t="shared" si="14"/>
        <v>1</v>
      </c>
      <c r="CB13" s="32">
        <f t="shared" si="14"/>
        <v>1</v>
      </c>
      <c r="CC13" s="32">
        <f t="shared" si="14"/>
        <v>1</v>
      </c>
      <c r="CD13" s="32">
        <f t="shared" si="14"/>
        <v>1</v>
      </c>
      <c r="CE13" s="32">
        <f t="shared" si="14"/>
        <v>1</v>
      </c>
      <c r="CF13" s="32">
        <f t="shared" si="14"/>
        <v>0</v>
      </c>
      <c r="CG13" s="32">
        <f t="shared" si="14"/>
        <v>0</v>
      </c>
      <c r="CH13" s="32">
        <f t="shared" si="14"/>
        <v>0</v>
      </c>
      <c r="CI13" s="32">
        <f t="shared" si="14"/>
        <v>0</v>
      </c>
      <c r="CJ13" s="32">
        <f t="shared" si="15"/>
        <v>0</v>
      </c>
      <c r="CK13" s="32">
        <f t="shared" si="15"/>
        <v>0</v>
      </c>
      <c r="CL13" s="32">
        <f t="shared" si="15"/>
        <v>0</v>
      </c>
      <c r="CM13" s="32">
        <f t="shared" si="15"/>
        <v>0</v>
      </c>
      <c r="CN13" s="32">
        <f t="shared" si="15"/>
        <v>0</v>
      </c>
      <c r="CO13" s="32">
        <f t="shared" si="15"/>
        <v>0</v>
      </c>
      <c r="CP13" s="32">
        <f t="shared" si="15"/>
        <v>0</v>
      </c>
      <c r="CQ13" s="32">
        <f t="shared" si="15"/>
        <v>0</v>
      </c>
      <c r="CR13" s="32">
        <f t="shared" si="15"/>
        <v>0</v>
      </c>
      <c r="CS13" s="32">
        <f t="shared" si="15"/>
        <v>0</v>
      </c>
      <c r="CT13" s="32">
        <f t="shared" si="16"/>
        <v>0</v>
      </c>
      <c r="CU13" s="32">
        <f t="shared" si="16"/>
        <v>0</v>
      </c>
      <c r="CV13" s="32">
        <f t="shared" si="16"/>
        <v>0</v>
      </c>
      <c r="CW13" s="32">
        <f t="shared" si="16"/>
        <v>0</v>
      </c>
      <c r="CX13" s="32">
        <f t="shared" si="16"/>
        <v>0</v>
      </c>
      <c r="CY13" s="32">
        <f t="shared" si="16"/>
        <v>0</v>
      </c>
      <c r="CZ13" s="32">
        <f t="shared" si="16"/>
        <v>0</v>
      </c>
    </row>
    <row r="14" spans="1:138" x14ac:dyDescent="0.2">
      <c r="A14" s="1" t="s">
        <v>22</v>
      </c>
      <c r="B14" s="1">
        <v>1.4</v>
      </c>
      <c r="C14" s="2" t="s">
        <v>83</v>
      </c>
      <c r="D14" s="29" t="s">
        <v>84</v>
      </c>
      <c r="E14" s="42" t="s">
        <v>31</v>
      </c>
      <c r="F14" s="37" t="s">
        <v>85</v>
      </c>
      <c r="G14" s="37" t="s">
        <v>86</v>
      </c>
      <c r="H14" s="62" t="s">
        <v>87</v>
      </c>
      <c r="I14" s="6">
        <f t="shared" si="17"/>
        <v>19</v>
      </c>
      <c r="J14" s="6">
        <f t="shared" si="6"/>
        <v>17</v>
      </c>
      <c r="K14" s="55">
        <f t="shared" si="7"/>
        <v>0</v>
      </c>
      <c r="L14" s="55">
        <f t="shared" si="7"/>
        <v>0</v>
      </c>
      <c r="M14" s="55">
        <f t="shared" si="7"/>
        <v>135</v>
      </c>
      <c r="N14" s="55">
        <f t="shared" si="7"/>
        <v>18</v>
      </c>
      <c r="O14" s="31">
        <v>45672</v>
      </c>
      <c r="P14" s="31">
        <v>45691</v>
      </c>
      <c r="Q14" s="5" t="s">
        <v>88</v>
      </c>
      <c r="R14" s="32">
        <f t="shared" si="8"/>
        <v>0</v>
      </c>
      <c r="S14" s="32">
        <f t="shared" si="8"/>
        <v>0</v>
      </c>
      <c r="T14" s="32">
        <f t="shared" si="8"/>
        <v>0</v>
      </c>
      <c r="U14" s="32">
        <f t="shared" si="8"/>
        <v>0</v>
      </c>
      <c r="V14" s="32">
        <f t="shared" si="8"/>
        <v>0</v>
      </c>
      <c r="W14" s="32">
        <f t="shared" si="8"/>
        <v>0</v>
      </c>
      <c r="X14" s="32">
        <f t="shared" si="8"/>
        <v>0</v>
      </c>
      <c r="Y14" s="32">
        <f t="shared" si="8"/>
        <v>0</v>
      </c>
      <c r="Z14" s="32">
        <f t="shared" si="8"/>
        <v>0</v>
      </c>
      <c r="AA14" s="32">
        <f t="shared" si="8"/>
        <v>0</v>
      </c>
      <c r="AB14" s="32">
        <f t="shared" si="9"/>
        <v>0</v>
      </c>
      <c r="AC14" s="32">
        <f t="shared" si="9"/>
        <v>0</v>
      </c>
      <c r="AD14" s="32">
        <f t="shared" si="9"/>
        <v>0</v>
      </c>
      <c r="AE14" s="32">
        <f t="shared" si="9"/>
        <v>0</v>
      </c>
      <c r="AF14" s="32">
        <f t="shared" si="9"/>
        <v>0</v>
      </c>
      <c r="AG14" s="32">
        <f t="shared" si="9"/>
        <v>0</v>
      </c>
      <c r="AH14" s="32">
        <f t="shared" si="9"/>
        <v>0</v>
      </c>
      <c r="AI14" s="32">
        <f t="shared" si="9"/>
        <v>0</v>
      </c>
      <c r="AJ14" s="32">
        <f t="shared" si="9"/>
        <v>0</v>
      </c>
      <c r="AK14" s="32">
        <f t="shared" si="9"/>
        <v>0</v>
      </c>
      <c r="AL14" s="32">
        <f t="shared" si="10"/>
        <v>0</v>
      </c>
      <c r="AM14" s="32">
        <f t="shared" si="10"/>
        <v>0</v>
      </c>
      <c r="AN14" s="32">
        <f t="shared" si="10"/>
        <v>0</v>
      </c>
      <c r="AO14" s="32">
        <f t="shared" si="10"/>
        <v>0</v>
      </c>
      <c r="AP14" s="32">
        <f t="shared" si="10"/>
        <v>0</v>
      </c>
      <c r="AQ14" s="32">
        <f t="shared" si="10"/>
        <v>0</v>
      </c>
      <c r="AR14" s="32">
        <f t="shared" si="10"/>
        <v>0</v>
      </c>
      <c r="AS14" s="32">
        <f t="shared" si="10"/>
        <v>0</v>
      </c>
      <c r="AT14" s="32">
        <f t="shared" si="10"/>
        <v>0</v>
      </c>
      <c r="AU14" s="32">
        <f t="shared" si="10"/>
        <v>0</v>
      </c>
      <c r="AV14" s="32">
        <f t="shared" si="11"/>
        <v>0</v>
      </c>
      <c r="AW14" s="32">
        <f t="shared" si="11"/>
        <v>0</v>
      </c>
      <c r="AX14" s="32">
        <f t="shared" si="11"/>
        <v>0</v>
      </c>
      <c r="AY14" s="32">
        <f t="shared" si="11"/>
        <v>0</v>
      </c>
      <c r="AZ14" s="32">
        <f t="shared" si="11"/>
        <v>0</v>
      </c>
      <c r="BA14" s="32">
        <f t="shared" si="11"/>
        <v>0</v>
      </c>
      <c r="BB14" s="32">
        <f t="shared" si="11"/>
        <v>0</v>
      </c>
      <c r="BC14" s="32">
        <f t="shared" si="11"/>
        <v>0</v>
      </c>
      <c r="BD14" s="32">
        <f t="shared" si="11"/>
        <v>0</v>
      </c>
      <c r="BE14" s="32">
        <f t="shared" si="11"/>
        <v>0</v>
      </c>
      <c r="BF14" s="32">
        <f t="shared" si="12"/>
        <v>0</v>
      </c>
      <c r="BG14" s="32">
        <f t="shared" si="12"/>
        <v>0</v>
      </c>
      <c r="BH14" s="32">
        <f t="shared" si="12"/>
        <v>0</v>
      </c>
      <c r="BI14" s="32">
        <f t="shared" si="12"/>
        <v>0</v>
      </c>
      <c r="BJ14" s="32">
        <f t="shared" si="12"/>
        <v>0</v>
      </c>
      <c r="BK14" s="32">
        <f t="shared" si="12"/>
        <v>0</v>
      </c>
      <c r="BL14" s="32">
        <f t="shared" si="12"/>
        <v>0</v>
      </c>
      <c r="BM14" s="32">
        <f t="shared" si="12"/>
        <v>0</v>
      </c>
      <c r="BN14" s="32">
        <f t="shared" si="12"/>
        <v>0</v>
      </c>
      <c r="BO14" s="32">
        <f t="shared" si="12"/>
        <v>0</v>
      </c>
      <c r="BP14" s="32">
        <f t="shared" si="13"/>
        <v>0</v>
      </c>
      <c r="BQ14" s="32">
        <f t="shared" si="13"/>
        <v>0</v>
      </c>
      <c r="BR14" s="32">
        <f t="shared" si="13"/>
        <v>0</v>
      </c>
      <c r="BS14" s="32">
        <f t="shared" si="13"/>
        <v>0</v>
      </c>
      <c r="BT14" s="32">
        <f t="shared" si="13"/>
        <v>0</v>
      </c>
      <c r="BU14" s="32">
        <f t="shared" si="13"/>
        <v>0</v>
      </c>
      <c r="BV14" s="32">
        <f t="shared" si="13"/>
        <v>0</v>
      </c>
      <c r="BW14" s="32">
        <f t="shared" si="13"/>
        <v>0</v>
      </c>
      <c r="BX14" s="32">
        <f t="shared" si="13"/>
        <v>0</v>
      </c>
      <c r="BY14" s="32">
        <f t="shared" si="13"/>
        <v>0</v>
      </c>
      <c r="BZ14" s="32">
        <f t="shared" si="14"/>
        <v>0</v>
      </c>
      <c r="CA14" s="32">
        <f t="shared" si="14"/>
        <v>0</v>
      </c>
      <c r="CB14" s="32">
        <f t="shared" si="14"/>
        <v>0</v>
      </c>
      <c r="CC14" s="32">
        <f t="shared" si="14"/>
        <v>0</v>
      </c>
      <c r="CD14" s="32">
        <f t="shared" si="14"/>
        <v>0</v>
      </c>
      <c r="CE14" s="32">
        <f t="shared" si="14"/>
        <v>0</v>
      </c>
      <c r="CF14" s="32">
        <f t="shared" si="14"/>
        <v>1</v>
      </c>
      <c r="CG14" s="32">
        <f t="shared" si="14"/>
        <v>1</v>
      </c>
      <c r="CH14" s="32">
        <f t="shared" si="14"/>
        <v>1</v>
      </c>
      <c r="CI14" s="32">
        <f t="shared" si="14"/>
        <v>1</v>
      </c>
      <c r="CJ14" s="32">
        <f t="shared" si="15"/>
        <v>1</v>
      </c>
      <c r="CK14" s="32">
        <f t="shared" si="15"/>
        <v>1</v>
      </c>
      <c r="CL14" s="32">
        <f t="shared" si="15"/>
        <v>1</v>
      </c>
      <c r="CM14" s="32">
        <f t="shared" si="15"/>
        <v>1</v>
      </c>
      <c r="CN14" s="32">
        <f t="shared" si="15"/>
        <v>1</v>
      </c>
      <c r="CO14" s="32">
        <f t="shared" si="15"/>
        <v>1</v>
      </c>
      <c r="CP14" s="32">
        <f t="shared" si="15"/>
        <v>1</v>
      </c>
      <c r="CQ14" s="32">
        <f t="shared" si="15"/>
        <v>1</v>
      </c>
      <c r="CR14" s="32">
        <f t="shared" si="15"/>
        <v>1</v>
      </c>
      <c r="CS14" s="32">
        <f t="shared" si="15"/>
        <v>1</v>
      </c>
      <c r="CT14" s="32">
        <f t="shared" si="16"/>
        <v>1</v>
      </c>
      <c r="CU14" s="32">
        <f t="shared" si="16"/>
        <v>1</v>
      </c>
      <c r="CV14" s="32">
        <f t="shared" si="16"/>
        <v>1</v>
      </c>
      <c r="CW14" s="32">
        <f t="shared" si="16"/>
        <v>1</v>
      </c>
      <c r="CX14" s="32">
        <f t="shared" si="16"/>
        <v>1</v>
      </c>
      <c r="CY14" s="32">
        <f t="shared" si="16"/>
        <v>0</v>
      </c>
      <c r="CZ14" s="32">
        <f t="shared" si="16"/>
        <v>0</v>
      </c>
    </row>
    <row r="15" spans="1:138" x14ac:dyDescent="0.2">
      <c r="A15" s="1" t="s">
        <v>22</v>
      </c>
      <c r="B15" s="1">
        <v>1.4</v>
      </c>
      <c r="C15" s="2" t="s">
        <v>83</v>
      </c>
      <c r="D15" s="29" t="s">
        <v>91</v>
      </c>
      <c r="E15" s="42" t="s">
        <v>92</v>
      </c>
      <c r="F15" s="37" t="s">
        <v>93</v>
      </c>
      <c r="G15" s="37" t="s">
        <v>86</v>
      </c>
      <c r="H15" s="37" t="s">
        <v>35</v>
      </c>
      <c r="I15" s="6">
        <f t="shared" si="17"/>
        <v>22</v>
      </c>
      <c r="J15" s="6">
        <f t="shared" si="6"/>
        <v>18</v>
      </c>
      <c r="K15" s="55">
        <f t="shared" si="7"/>
        <v>0</v>
      </c>
      <c r="L15" s="55">
        <f t="shared" si="7"/>
        <v>117</v>
      </c>
      <c r="M15" s="55">
        <f t="shared" si="7"/>
        <v>45</v>
      </c>
      <c r="N15" s="55">
        <f t="shared" si="7"/>
        <v>0</v>
      </c>
      <c r="O15" s="31">
        <v>45642</v>
      </c>
      <c r="P15" s="31">
        <v>45664</v>
      </c>
      <c r="Q15" s="5" t="s">
        <v>90</v>
      </c>
      <c r="R15" s="32">
        <f t="shared" si="8"/>
        <v>0</v>
      </c>
      <c r="S15" s="32">
        <f t="shared" si="8"/>
        <v>0</v>
      </c>
      <c r="T15" s="32">
        <f t="shared" si="8"/>
        <v>0</v>
      </c>
      <c r="U15" s="32">
        <f t="shared" si="8"/>
        <v>0</v>
      </c>
      <c r="V15" s="32">
        <f t="shared" si="8"/>
        <v>0</v>
      </c>
      <c r="W15" s="32">
        <f t="shared" si="8"/>
        <v>0</v>
      </c>
      <c r="X15" s="32">
        <f t="shared" si="8"/>
        <v>0</v>
      </c>
      <c r="Y15" s="32">
        <f t="shared" si="8"/>
        <v>0</v>
      </c>
      <c r="Z15" s="32">
        <f t="shared" si="8"/>
        <v>0</v>
      </c>
      <c r="AA15" s="32">
        <f t="shared" si="8"/>
        <v>0</v>
      </c>
      <c r="AB15" s="32">
        <f t="shared" si="9"/>
        <v>0</v>
      </c>
      <c r="AC15" s="32">
        <f t="shared" si="9"/>
        <v>0</v>
      </c>
      <c r="AD15" s="32">
        <f t="shared" si="9"/>
        <v>0</v>
      </c>
      <c r="AE15" s="32">
        <f t="shared" si="9"/>
        <v>0</v>
      </c>
      <c r="AF15" s="32">
        <f t="shared" si="9"/>
        <v>0</v>
      </c>
      <c r="AG15" s="32">
        <f t="shared" si="9"/>
        <v>0</v>
      </c>
      <c r="AH15" s="32">
        <f t="shared" si="9"/>
        <v>0</v>
      </c>
      <c r="AI15" s="32">
        <f t="shared" si="9"/>
        <v>0</v>
      </c>
      <c r="AJ15" s="32">
        <f t="shared" si="9"/>
        <v>0</v>
      </c>
      <c r="AK15" s="32">
        <f t="shared" si="9"/>
        <v>0</v>
      </c>
      <c r="AL15" s="32">
        <f t="shared" si="10"/>
        <v>0</v>
      </c>
      <c r="AM15" s="32">
        <f t="shared" si="10"/>
        <v>0</v>
      </c>
      <c r="AN15" s="32">
        <f t="shared" si="10"/>
        <v>0</v>
      </c>
      <c r="AO15" s="32">
        <f t="shared" si="10"/>
        <v>0</v>
      </c>
      <c r="AP15" s="32">
        <f t="shared" si="10"/>
        <v>0</v>
      </c>
      <c r="AQ15" s="32">
        <f t="shared" si="10"/>
        <v>0</v>
      </c>
      <c r="AR15" s="32">
        <f t="shared" si="10"/>
        <v>0</v>
      </c>
      <c r="AS15" s="32">
        <f t="shared" si="10"/>
        <v>0</v>
      </c>
      <c r="AT15" s="32">
        <f t="shared" si="10"/>
        <v>0</v>
      </c>
      <c r="AU15" s="32">
        <f t="shared" si="10"/>
        <v>0</v>
      </c>
      <c r="AV15" s="32">
        <f t="shared" si="11"/>
        <v>0</v>
      </c>
      <c r="AW15" s="32">
        <f t="shared" si="11"/>
        <v>0</v>
      </c>
      <c r="AX15" s="32">
        <f t="shared" si="11"/>
        <v>0</v>
      </c>
      <c r="AY15" s="32">
        <f t="shared" si="11"/>
        <v>0</v>
      </c>
      <c r="AZ15" s="32">
        <f t="shared" si="11"/>
        <v>0</v>
      </c>
      <c r="BA15" s="32">
        <f t="shared" si="11"/>
        <v>0</v>
      </c>
      <c r="BB15" s="32">
        <f t="shared" si="11"/>
        <v>1</v>
      </c>
      <c r="BC15" s="32">
        <f t="shared" si="11"/>
        <v>1</v>
      </c>
      <c r="BD15" s="32">
        <f t="shared" si="11"/>
        <v>1</v>
      </c>
      <c r="BE15" s="32">
        <f t="shared" si="11"/>
        <v>1</v>
      </c>
      <c r="BF15" s="32">
        <f t="shared" si="12"/>
        <v>1</v>
      </c>
      <c r="BG15" s="32">
        <f t="shared" si="12"/>
        <v>1</v>
      </c>
      <c r="BH15" s="32">
        <f t="shared" si="12"/>
        <v>1</v>
      </c>
      <c r="BI15" s="32">
        <f t="shared" si="12"/>
        <v>1</v>
      </c>
      <c r="BJ15" s="32">
        <f t="shared" si="12"/>
        <v>1</v>
      </c>
      <c r="BK15" s="32">
        <f t="shared" si="12"/>
        <v>1</v>
      </c>
      <c r="BL15" s="32">
        <f t="shared" si="12"/>
        <v>1</v>
      </c>
      <c r="BM15" s="32">
        <f t="shared" si="12"/>
        <v>1</v>
      </c>
      <c r="BN15" s="32">
        <f t="shared" si="12"/>
        <v>1</v>
      </c>
      <c r="BO15" s="32">
        <f t="shared" si="12"/>
        <v>1</v>
      </c>
      <c r="BP15" s="32">
        <f t="shared" si="13"/>
        <v>1</v>
      </c>
      <c r="BQ15" s="32">
        <f t="shared" si="13"/>
        <v>1</v>
      </c>
      <c r="BR15" s="32">
        <f t="shared" si="13"/>
        <v>1</v>
      </c>
      <c r="BS15" s="32">
        <f t="shared" si="13"/>
        <v>1</v>
      </c>
      <c r="BT15" s="32">
        <f t="shared" si="13"/>
        <v>1</v>
      </c>
      <c r="BU15" s="32">
        <f t="shared" si="13"/>
        <v>1</v>
      </c>
      <c r="BV15" s="32">
        <f t="shared" si="13"/>
        <v>1</v>
      </c>
      <c r="BW15" s="32">
        <f t="shared" si="13"/>
        <v>1</v>
      </c>
      <c r="BX15" s="32">
        <f t="shared" si="13"/>
        <v>0</v>
      </c>
      <c r="BY15" s="32">
        <f t="shared" si="13"/>
        <v>0</v>
      </c>
      <c r="BZ15" s="32">
        <f t="shared" si="14"/>
        <v>0</v>
      </c>
      <c r="CA15" s="32">
        <f t="shared" si="14"/>
        <v>0</v>
      </c>
      <c r="CB15" s="32">
        <f t="shared" si="14"/>
        <v>0</v>
      </c>
      <c r="CC15" s="32">
        <f t="shared" si="14"/>
        <v>0</v>
      </c>
      <c r="CD15" s="32">
        <f t="shared" si="14"/>
        <v>0</v>
      </c>
      <c r="CE15" s="32">
        <f t="shared" si="14"/>
        <v>0</v>
      </c>
      <c r="CF15" s="32">
        <f t="shared" si="14"/>
        <v>0</v>
      </c>
      <c r="CG15" s="32">
        <f t="shared" si="14"/>
        <v>0</v>
      </c>
      <c r="CH15" s="32">
        <f t="shared" si="14"/>
        <v>0</v>
      </c>
      <c r="CI15" s="32">
        <f t="shared" si="14"/>
        <v>0</v>
      </c>
      <c r="CJ15" s="32">
        <f t="shared" si="15"/>
        <v>0</v>
      </c>
      <c r="CK15" s="32">
        <f t="shared" si="15"/>
        <v>0</v>
      </c>
      <c r="CL15" s="32">
        <f t="shared" si="15"/>
        <v>0</v>
      </c>
      <c r="CM15" s="32">
        <f t="shared" si="15"/>
        <v>0</v>
      </c>
      <c r="CN15" s="32">
        <f t="shared" si="15"/>
        <v>0</v>
      </c>
      <c r="CO15" s="32">
        <f t="shared" si="15"/>
        <v>0</v>
      </c>
      <c r="CP15" s="32">
        <f t="shared" si="15"/>
        <v>0</v>
      </c>
      <c r="CQ15" s="32">
        <f t="shared" si="15"/>
        <v>0</v>
      </c>
      <c r="CR15" s="32">
        <f t="shared" si="15"/>
        <v>0</v>
      </c>
      <c r="CS15" s="32">
        <f t="shared" si="15"/>
        <v>0</v>
      </c>
      <c r="CT15" s="32">
        <f t="shared" si="16"/>
        <v>0</v>
      </c>
      <c r="CU15" s="32">
        <f t="shared" si="16"/>
        <v>0</v>
      </c>
      <c r="CV15" s="32">
        <f t="shared" si="16"/>
        <v>0</v>
      </c>
      <c r="CW15" s="32">
        <f t="shared" si="16"/>
        <v>0</v>
      </c>
      <c r="CX15" s="32">
        <f t="shared" si="16"/>
        <v>0</v>
      </c>
      <c r="CY15" s="32">
        <f t="shared" si="16"/>
        <v>0</v>
      </c>
      <c r="CZ15" s="32">
        <f t="shared" si="16"/>
        <v>0</v>
      </c>
    </row>
    <row r="16" spans="1:138" x14ac:dyDescent="0.2">
      <c r="A16" s="1" t="s">
        <v>22</v>
      </c>
      <c r="B16" s="1">
        <v>1.4</v>
      </c>
      <c r="C16" s="2" t="s">
        <v>83</v>
      </c>
      <c r="D16" s="29" t="s">
        <v>91</v>
      </c>
      <c r="E16" s="42" t="s">
        <v>94</v>
      </c>
      <c r="F16" s="37" t="s">
        <v>95</v>
      </c>
      <c r="G16" s="37" t="s">
        <v>86</v>
      </c>
      <c r="H16" s="37" t="s">
        <v>96</v>
      </c>
      <c r="I16" s="6">
        <f t="shared" si="17"/>
        <v>24</v>
      </c>
      <c r="J16" s="6">
        <f t="shared" si="6"/>
        <v>22</v>
      </c>
      <c r="K16" s="55">
        <f t="shared" si="7"/>
        <v>0</v>
      </c>
      <c r="L16" s="55">
        <f t="shared" si="7"/>
        <v>0</v>
      </c>
      <c r="M16" s="55">
        <f t="shared" si="7"/>
        <v>198</v>
      </c>
      <c r="N16" s="55">
        <f t="shared" si="7"/>
        <v>0</v>
      </c>
      <c r="O16" s="31">
        <v>45664</v>
      </c>
      <c r="P16" s="31">
        <v>45688</v>
      </c>
      <c r="Q16" s="5" t="s">
        <v>88</v>
      </c>
      <c r="R16" s="32">
        <f t="shared" si="8"/>
        <v>0</v>
      </c>
      <c r="S16" s="32">
        <f t="shared" si="8"/>
        <v>0</v>
      </c>
      <c r="T16" s="32">
        <f t="shared" si="8"/>
        <v>0</v>
      </c>
      <c r="U16" s="32">
        <f t="shared" si="8"/>
        <v>0</v>
      </c>
      <c r="V16" s="32">
        <f t="shared" si="8"/>
        <v>0</v>
      </c>
      <c r="W16" s="32">
        <f t="shared" si="8"/>
        <v>0</v>
      </c>
      <c r="X16" s="32">
        <f t="shared" si="8"/>
        <v>0</v>
      </c>
      <c r="Y16" s="32">
        <f t="shared" si="8"/>
        <v>0</v>
      </c>
      <c r="Z16" s="32">
        <f t="shared" si="8"/>
        <v>0</v>
      </c>
      <c r="AA16" s="32">
        <f t="shared" si="8"/>
        <v>0</v>
      </c>
      <c r="AB16" s="32">
        <f t="shared" si="9"/>
        <v>0</v>
      </c>
      <c r="AC16" s="32">
        <f t="shared" si="9"/>
        <v>0</v>
      </c>
      <c r="AD16" s="32">
        <f t="shared" si="9"/>
        <v>0</v>
      </c>
      <c r="AE16" s="32">
        <f t="shared" si="9"/>
        <v>0</v>
      </c>
      <c r="AF16" s="32">
        <f t="shared" si="9"/>
        <v>0</v>
      </c>
      <c r="AG16" s="32">
        <f t="shared" si="9"/>
        <v>0</v>
      </c>
      <c r="AH16" s="32">
        <f t="shared" si="9"/>
        <v>0</v>
      </c>
      <c r="AI16" s="32">
        <f t="shared" si="9"/>
        <v>0</v>
      </c>
      <c r="AJ16" s="32">
        <f t="shared" si="9"/>
        <v>0</v>
      </c>
      <c r="AK16" s="32">
        <f t="shared" si="9"/>
        <v>0</v>
      </c>
      <c r="AL16" s="32">
        <f t="shared" si="10"/>
        <v>0</v>
      </c>
      <c r="AM16" s="32">
        <f t="shared" si="10"/>
        <v>0</v>
      </c>
      <c r="AN16" s="32">
        <f t="shared" si="10"/>
        <v>0</v>
      </c>
      <c r="AO16" s="32">
        <f t="shared" si="10"/>
        <v>0</v>
      </c>
      <c r="AP16" s="32">
        <f t="shared" si="10"/>
        <v>0</v>
      </c>
      <c r="AQ16" s="32">
        <f t="shared" si="10"/>
        <v>0</v>
      </c>
      <c r="AR16" s="32">
        <f t="shared" si="10"/>
        <v>0</v>
      </c>
      <c r="AS16" s="32">
        <f t="shared" si="10"/>
        <v>0</v>
      </c>
      <c r="AT16" s="32">
        <f t="shared" si="10"/>
        <v>0</v>
      </c>
      <c r="AU16" s="32">
        <f t="shared" si="10"/>
        <v>0</v>
      </c>
      <c r="AV16" s="32">
        <f t="shared" si="11"/>
        <v>0</v>
      </c>
      <c r="AW16" s="32">
        <f t="shared" si="11"/>
        <v>0</v>
      </c>
      <c r="AX16" s="32">
        <f t="shared" si="11"/>
        <v>0</v>
      </c>
      <c r="AY16" s="32">
        <f t="shared" si="11"/>
        <v>0</v>
      </c>
      <c r="AZ16" s="32">
        <f t="shared" si="11"/>
        <v>0</v>
      </c>
      <c r="BA16" s="32">
        <f t="shared" si="11"/>
        <v>0</v>
      </c>
      <c r="BB16" s="32">
        <f t="shared" si="11"/>
        <v>0</v>
      </c>
      <c r="BC16" s="32">
        <f t="shared" si="11"/>
        <v>0</v>
      </c>
      <c r="BD16" s="32">
        <f t="shared" si="11"/>
        <v>0</v>
      </c>
      <c r="BE16" s="32">
        <f t="shared" si="11"/>
        <v>0</v>
      </c>
      <c r="BF16" s="32">
        <f t="shared" si="12"/>
        <v>0</v>
      </c>
      <c r="BG16" s="32">
        <f t="shared" si="12"/>
        <v>0</v>
      </c>
      <c r="BH16" s="32">
        <f t="shared" si="12"/>
        <v>0</v>
      </c>
      <c r="BI16" s="32">
        <f t="shared" si="12"/>
        <v>0</v>
      </c>
      <c r="BJ16" s="32">
        <f t="shared" si="12"/>
        <v>0</v>
      </c>
      <c r="BK16" s="32">
        <f t="shared" si="12"/>
        <v>0</v>
      </c>
      <c r="BL16" s="32">
        <f t="shared" si="12"/>
        <v>0</v>
      </c>
      <c r="BM16" s="32">
        <f t="shared" si="12"/>
        <v>0</v>
      </c>
      <c r="BN16" s="32">
        <f t="shared" si="12"/>
        <v>0</v>
      </c>
      <c r="BO16" s="32">
        <f t="shared" si="12"/>
        <v>0</v>
      </c>
      <c r="BP16" s="32">
        <f t="shared" si="13"/>
        <v>0</v>
      </c>
      <c r="BQ16" s="32">
        <f t="shared" si="13"/>
        <v>0</v>
      </c>
      <c r="BR16" s="32">
        <f t="shared" si="13"/>
        <v>0</v>
      </c>
      <c r="BS16" s="32">
        <f t="shared" si="13"/>
        <v>0</v>
      </c>
      <c r="BT16" s="32">
        <f t="shared" si="13"/>
        <v>0</v>
      </c>
      <c r="BU16" s="32">
        <f t="shared" si="13"/>
        <v>0</v>
      </c>
      <c r="BV16" s="32">
        <f t="shared" si="13"/>
        <v>0</v>
      </c>
      <c r="BW16" s="32">
        <f t="shared" si="13"/>
        <v>0</v>
      </c>
      <c r="BX16" s="32">
        <f t="shared" si="13"/>
        <v>1</v>
      </c>
      <c r="BY16" s="32">
        <f t="shared" si="13"/>
        <v>1</v>
      </c>
      <c r="BZ16" s="32">
        <f t="shared" si="14"/>
        <v>1</v>
      </c>
      <c r="CA16" s="32">
        <f t="shared" si="14"/>
        <v>1</v>
      </c>
      <c r="CB16" s="32">
        <f t="shared" si="14"/>
        <v>1</v>
      </c>
      <c r="CC16" s="32">
        <f t="shared" si="14"/>
        <v>1</v>
      </c>
      <c r="CD16" s="32">
        <f t="shared" si="14"/>
        <v>1</v>
      </c>
      <c r="CE16" s="32">
        <f t="shared" si="14"/>
        <v>1</v>
      </c>
      <c r="CF16" s="32">
        <f t="shared" si="14"/>
        <v>1</v>
      </c>
      <c r="CG16" s="32">
        <f t="shared" si="14"/>
        <v>1</v>
      </c>
      <c r="CH16" s="32">
        <f t="shared" si="14"/>
        <v>1</v>
      </c>
      <c r="CI16" s="32">
        <f t="shared" si="14"/>
        <v>1</v>
      </c>
      <c r="CJ16" s="32">
        <f t="shared" si="15"/>
        <v>1</v>
      </c>
      <c r="CK16" s="32">
        <f t="shared" si="15"/>
        <v>1</v>
      </c>
      <c r="CL16" s="32">
        <f t="shared" si="15"/>
        <v>1</v>
      </c>
      <c r="CM16" s="32">
        <f t="shared" si="15"/>
        <v>1</v>
      </c>
      <c r="CN16" s="32">
        <f t="shared" si="15"/>
        <v>1</v>
      </c>
      <c r="CO16" s="32">
        <f t="shared" si="15"/>
        <v>1</v>
      </c>
      <c r="CP16" s="32">
        <f t="shared" si="15"/>
        <v>1</v>
      </c>
      <c r="CQ16" s="32">
        <f t="shared" si="15"/>
        <v>1</v>
      </c>
      <c r="CR16" s="32">
        <f t="shared" si="15"/>
        <v>1</v>
      </c>
      <c r="CS16" s="32">
        <f t="shared" si="15"/>
        <v>1</v>
      </c>
      <c r="CT16" s="32">
        <f t="shared" si="16"/>
        <v>1</v>
      </c>
      <c r="CU16" s="32">
        <f t="shared" si="16"/>
        <v>1</v>
      </c>
      <c r="CV16" s="32">
        <f t="shared" si="16"/>
        <v>0</v>
      </c>
      <c r="CW16" s="32">
        <f t="shared" si="16"/>
        <v>0</v>
      </c>
      <c r="CX16" s="32">
        <f t="shared" si="16"/>
        <v>0</v>
      </c>
      <c r="CY16" s="32">
        <f t="shared" si="16"/>
        <v>0</v>
      </c>
      <c r="CZ16" s="32">
        <f t="shared" si="16"/>
        <v>0</v>
      </c>
    </row>
    <row r="17" spans="1:104" x14ac:dyDescent="0.2">
      <c r="A17" s="1" t="s">
        <v>22</v>
      </c>
      <c r="B17" s="1">
        <v>1.6</v>
      </c>
      <c r="C17" s="2" t="s">
        <v>97</v>
      </c>
      <c r="D17" s="29" t="s">
        <v>98</v>
      </c>
      <c r="E17" s="42">
        <v>3</v>
      </c>
      <c r="F17" s="38" t="s">
        <v>99</v>
      </c>
      <c r="G17" s="37" t="s">
        <v>27</v>
      </c>
      <c r="H17" s="37" t="s">
        <v>76</v>
      </c>
      <c r="I17" s="6">
        <f t="shared" si="17"/>
        <v>47</v>
      </c>
      <c r="J17" s="6">
        <f t="shared" si="6"/>
        <v>39</v>
      </c>
      <c r="K17" s="55">
        <f t="shared" si="7"/>
        <v>0</v>
      </c>
      <c r="L17" s="55">
        <f t="shared" si="7"/>
        <v>117</v>
      </c>
      <c r="M17" s="55">
        <f t="shared" si="7"/>
        <v>234</v>
      </c>
      <c r="N17" s="55">
        <f t="shared" si="7"/>
        <v>0</v>
      </c>
      <c r="O17" s="33">
        <v>45641</v>
      </c>
      <c r="P17" s="31">
        <v>45688</v>
      </c>
      <c r="Q17" s="5" t="s">
        <v>100</v>
      </c>
      <c r="R17" s="32">
        <f t="shared" ref="R17:AA26" si="19">IF($F17=" ", " ", IF(AND(R$4&gt;=$O17,R$4&lt;$P17),1,0))</f>
        <v>0</v>
      </c>
      <c r="S17" s="32">
        <f t="shared" si="19"/>
        <v>0</v>
      </c>
      <c r="T17" s="32">
        <f t="shared" si="19"/>
        <v>0</v>
      </c>
      <c r="U17" s="32">
        <f t="shared" si="19"/>
        <v>0</v>
      </c>
      <c r="V17" s="32">
        <f t="shared" si="19"/>
        <v>0</v>
      </c>
      <c r="W17" s="32">
        <f t="shared" si="19"/>
        <v>0</v>
      </c>
      <c r="X17" s="32">
        <f t="shared" si="19"/>
        <v>0</v>
      </c>
      <c r="Y17" s="32">
        <f t="shared" si="19"/>
        <v>0</v>
      </c>
      <c r="Z17" s="32">
        <f t="shared" si="19"/>
        <v>0</v>
      </c>
      <c r="AA17" s="32">
        <f t="shared" si="19"/>
        <v>0</v>
      </c>
      <c r="AB17" s="32">
        <f t="shared" ref="AB17:AK26" si="20">IF($F17=" ", " ", IF(AND(AB$4&gt;=$O17,AB$4&lt;$P17),1,0))</f>
        <v>0</v>
      </c>
      <c r="AC17" s="32">
        <f t="shared" si="20"/>
        <v>0</v>
      </c>
      <c r="AD17" s="32">
        <f t="shared" si="20"/>
        <v>0</v>
      </c>
      <c r="AE17" s="32">
        <f t="shared" si="20"/>
        <v>0</v>
      </c>
      <c r="AF17" s="32">
        <f t="shared" si="20"/>
        <v>0</v>
      </c>
      <c r="AG17" s="32">
        <f t="shared" si="20"/>
        <v>0</v>
      </c>
      <c r="AH17" s="32">
        <f t="shared" si="20"/>
        <v>0</v>
      </c>
      <c r="AI17" s="32">
        <f t="shared" si="20"/>
        <v>0</v>
      </c>
      <c r="AJ17" s="32">
        <f t="shared" si="20"/>
        <v>0</v>
      </c>
      <c r="AK17" s="32">
        <f t="shared" si="20"/>
        <v>0</v>
      </c>
      <c r="AL17" s="32">
        <f t="shared" ref="AL17:AU26" si="21">IF($F17=" ", " ", IF(AND(AL$4&gt;=$O17,AL$4&lt;$P17),1,0))</f>
        <v>0</v>
      </c>
      <c r="AM17" s="32">
        <f t="shared" si="21"/>
        <v>0</v>
      </c>
      <c r="AN17" s="32">
        <f t="shared" si="21"/>
        <v>0</v>
      </c>
      <c r="AO17" s="32">
        <f t="shared" si="21"/>
        <v>0</v>
      </c>
      <c r="AP17" s="32">
        <f t="shared" si="21"/>
        <v>0</v>
      </c>
      <c r="AQ17" s="32">
        <f t="shared" si="21"/>
        <v>0</v>
      </c>
      <c r="AR17" s="32">
        <f t="shared" si="21"/>
        <v>0</v>
      </c>
      <c r="AS17" s="32">
        <f t="shared" si="21"/>
        <v>0</v>
      </c>
      <c r="AT17" s="32">
        <f t="shared" si="21"/>
        <v>0</v>
      </c>
      <c r="AU17" s="32">
        <f t="shared" si="21"/>
        <v>0</v>
      </c>
      <c r="AV17" s="32">
        <f t="shared" ref="AV17:BE26" si="22">IF($F17=" ", " ", IF(AND(AV$4&gt;=$O17,AV$4&lt;$P17),1,0))</f>
        <v>0</v>
      </c>
      <c r="AW17" s="32">
        <f t="shared" si="22"/>
        <v>0</v>
      </c>
      <c r="AX17" s="32">
        <f t="shared" si="22"/>
        <v>0</v>
      </c>
      <c r="AY17" s="32">
        <f t="shared" si="22"/>
        <v>0</v>
      </c>
      <c r="AZ17" s="32">
        <f t="shared" si="22"/>
        <v>0</v>
      </c>
      <c r="BA17" s="32">
        <f t="shared" si="22"/>
        <v>1</v>
      </c>
      <c r="BB17" s="32">
        <f t="shared" si="22"/>
        <v>1</v>
      </c>
      <c r="BC17" s="32">
        <f t="shared" si="22"/>
        <v>1</v>
      </c>
      <c r="BD17" s="32">
        <f t="shared" si="22"/>
        <v>1</v>
      </c>
      <c r="BE17" s="32">
        <f t="shared" si="22"/>
        <v>1</v>
      </c>
      <c r="BF17" s="32">
        <f t="shared" ref="BF17:BO26" si="23">IF($F17=" ", " ", IF(AND(BF$4&gt;=$O17,BF$4&lt;$P17),1,0))</f>
        <v>1</v>
      </c>
      <c r="BG17" s="32">
        <f t="shared" si="23"/>
        <v>1</v>
      </c>
      <c r="BH17" s="32">
        <f t="shared" si="23"/>
        <v>1</v>
      </c>
      <c r="BI17" s="32">
        <f t="shared" si="23"/>
        <v>1</v>
      </c>
      <c r="BJ17" s="32">
        <f t="shared" si="23"/>
        <v>1</v>
      </c>
      <c r="BK17" s="32">
        <f t="shared" si="23"/>
        <v>1</v>
      </c>
      <c r="BL17" s="32">
        <f t="shared" si="23"/>
        <v>1</v>
      </c>
      <c r="BM17" s="32">
        <f t="shared" si="23"/>
        <v>1</v>
      </c>
      <c r="BN17" s="32">
        <f t="shared" si="23"/>
        <v>1</v>
      </c>
      <c r="BO17" s="32">
        <f t="shared" si="23"/>
        <v>1</v>
      </c>
      <c r="BP17" s="32">
        <f t="shared" ref="BP17:BY26" si="24">IF($F17=" ", " ", IF(AND(BP$4&gt;=$O17,BP$4&lt;$P17),1,0))</f>
        <v>1</v>
      </c>
      <c r="BQ17" s="32">
        <f t="shared" si="24"/>
        <v>1</v>
      </c>
      <c r="BR17" s="32">
        <f t="shared" si="24"/>
        <v>1</v>
      </c>
      <c r="BS17" s="32">
        <f t="shared" si="24"/>
        <v>1</v>
      </c>
      <c r="BT17" s="32">
        <f t="shared" si="24"/>
        <v>1</v>
      </c>
      <c r="BU17" s="32">
        <f t="shared" si="24"/>
        <v>1</v>
      </c>
      <c r="BV17" s="32">
        <f t="shared" si="24"/>
        <v>1</v>
      </c>
      <c r="BW17" s="32">
        <f t="shared" si="24"/>
        <v>1</v>
      </c>
      <c r="BX17" s="32">
        <f t="shared" si="24"/>
        <v>1</v>
      </c>
      <c r="BY17" s="32">
        <f t="shared" si="24"/>
        <v>1</v>
      </c>
      <c r="BZ17" s="32">
        <f t="shared" ref="BZ17:CI26" si="25">IF($F17=" ", " ", IF(AND(BZ$4&gt;=$O17,BZ$4&lt;$P17),1,0))</f>
        <v>1</v>
      </c>
      <c r="CA17" s="32">
        <f t="shared" si="25"/>
        <v>1</v>
      </c>
      <c r="CB17" s="32">
        <f t="shared" si="25"/>
        <v>1</v>
      </c>
      <c r="CC17" s="32">
        <f t="shared" si="25"/>
        <v>1</v>
      </c>
      <c r="CD17" s="32">
        <f t="shared" si="25"/>
        <v>1</v>
      </c>
      <c r="CE17" s="32">
        <f t="shared" si="25"/>
        <v>1</v>
      </c>
      <c r="CF17" s="32">
        <f t="shared" si="25"/>
        <v>1</v>
      </c>
      <c r="CG17" s="32">
        <f t="shared" si="25"/>
        <v>1</v>
      </c>
      <c r="CH17" s="32">
        <f t="shared" si="25"/>
        <v>1</v>
      </c>
      <c r="CI17" s="32">
        <f t="shared" si="25"/>
        <v>1</v>
      </c>
      <c r="CJ17" s="32">
        <f t="shared" ref="CJ17:CS26" si="26">IF($F17=" ", " ", IF(AND(CJ$4&gt;=$O17,CJ$4&lt;$P17),1,0))</f>
        <v>1</v>
      </c>
      <c r="CK17" s="32">
        <f t="shared" si="26"/>
        <v>1</v>
      </c>
      <c r="CL17" s="32">
        <f t="shared" si="26"/>
        <v>1</v>
      </c>
      <c r="CM17" s="32">
        <f t="shared" si="26"/>
        <v>1</v>
      </c>
      <c r="CN17" s="32">
        <f t="shared" si="26"/>
        <v>1</v>
      </c>
      <c r="CO17" s="32">
        <f t="shared" si="26"/>
        <v>1</v>
      </c>
      <c r="CP17" s="32">
        <f t="shared" si="26"/>
        <v>1</v>
      </c>
      <c r="CQ17" s="32">
        <f t="shared" si="26"/>
        <v>1</v>
      </c>
      <c r="CR17" s="32">
        <f t="shared" si="26"/>
        <v>1</v>
      </c>
      <c r="CS17" s="32">
        <f t="shared" si="26"/>
        <v>1</v>
      </c>
      <c r="CT17" s="32">
        <f t="shared" ref="CT17:CZ26" si="27">IF($F17=" ", " ", IF(AND(CT$4&gt;=$O17,CT$4&lt;$P17),1,0))</f>
        <v>1</v>
      </c>
      <c r="CU17" s="32">
        <f t="shared" si="27"/>
        <v>1</v>
      </c>
      <c r="CV17" s="32">
        <f t="shared" si="27"/>
        <v>0</v>
      </c>
      <c r="CW17" s="32">
        <f t="shared" si="27"/>
        <v>0</v>
      </c>
      <c r="CX17" s="32">
        <f t="shared" si="27"/>
        <v>0</v>
      </c>
      <c r="CY17" s="32">
        <f t="shared" si="27"/>
        <v>0</v>
      </c>
      <c r="CZ17" s="32">
        <f t="shared" si="27"/>
        <v>0</v>
      </c>
    </row>
    <row r="18" spans="1:104" x14ac:dyDescent="0.2">
      <c r="A18" s="1" t="s">
        <v>22</v>
      </c>
      <c r="B18" s="1" t="s">
        <v>128</v>
      </c>
      <c r="C18" s="2" t="s">
        <v>101</v>
      </c>
      <c r="D18" s="29" t="s">
        <v>102</v>
      </c>
      <c r="E18" s="42">
        <v>1</v>
      </c>
      <c r="F18" s="37" t="s">
        <v>103</v>
      </c>
      <c r="G18" s="37" t="s">
        <v>27</v>
      </c>
      <c r="H18" s="37" t="s">
        <v>104</v>
      </c>
      <c r="I18" s="6">
        <f>P18-O18</f>
        <v>52</v>
      </c>
      <c r="J18" s="6">
        <f t="shared" si="6"/>
        <v>44</v>
      </c>
      <c r="K18" s="55">
        <f t="shared" si="7"/>
        <v>0</v>
      </c>
      <c r="L18" s="55">
        <f t="shared" si="7"/>
        <v>162</v>
      </c>
      <c r="M18" s="55">
        <f t="shared" si="7"/>
        <v>234</v>
      </c>
      <c r="N18" s="55">
        <f t="shared" si="7"/>
        <v>0</v>
      </c>
      <c r="O18" s="31">
        <v>45636</v>
      </c>
      <c r="P18" s="31">
        <v>45688</v>
      </c>
      <c r="Q18" s="5" t="s">
        <v>105</v>
      </c>
      <c r="R18" s="32">
        <f t="shared" si="19"/>
        <v>0</v>
      </c>
      <c r="S18" s="32">
        <f t="shared" si="19"/>
        <v>0</v>
      </c>
      <c r="T18" s="32">
        <f t="shared" si="19"/>
        <v>0</v>
      </c>
      <c r="U18" s="32">
        <f t="shared" si="19"/>
        <v>0</v>
      </c>
      <c r="V18" s="32">
        <f t="shared" si="19"/>
        <v>0</v>
      </c>
      <c r="W18" s="32">
        <f t="shared" si="19"/>
        <v>0</v>
      </c>
      <c r="X18" s="32">
        <f t="shared" si="19"/>
        <v>0</v>
      </c>
      <c r="Y18" s="32">
        <f t="shared" si="19"/>
        <v>0</v>
      </c>
      <c r="Z18" s="32">
        <f t="shared" si="19"/>
        <v>0</v>
      </c>
      <c r="AA18" s="32">
        <f t="shared" si="19"/>
        <v>0</v>
      </c>
      <c r="AB18" s="32">
        <f t="shared" si="20"/>
        <v>0</v>
      </c>
      <c r="AC18" s="32">
        <f t="shared" si="20"/>
        <v>0</v>
      </c>
      <c r="AD18" s="32">
        <f t="shared" si="20"/>
        <v>0</v>
      </c>
      <c r="AE18" s="32">
        <f t="shared" si="20"/>
        <v>0</v>
      </c>
      <c r="AF18" s="32">
        <f t="shared" si="20"/>
        <v>0</v>
      </c>
      <c r="AG18" s="32">
        <f t="shared" si="20"/>
        <v>0</v>
      </c>
      <c r="AH18" s="32">
        <f t="shared" si="20"/>
        <v>0</v>
      </c>
      <c r="AI18" s="32">
        <f t="shared" si="20"/>
        <v>0</v>
      </c>
      <c r="AJ18" s="32">
        <f t="shared" si="20"/>
        <v>0</v>
      </c>
      <c r="AK18" s="32">
        <f t="shared" si="20"/>
        <v>0</v>
      </c>
      <c r="AL18" s="32">
        <f t="shared" si="21"/>
        <v>0</v>
      </c>
      <c r="AM18" s="32">
        <f t="shared" si="21"/>
        <v>0</v>
      </c>
      <c r="AN18" s="32">
        <f t="shared" si="21"/>
        <v>0</v>
      </c>
      <c r="AO18" s="32">
        <f t="shared" si="21"/>
        <v>0</v>
      </c>
      <c r="AP18" s="32">
        <f t="shared" si="21"/>
        <v>0</v>
      </c>
      <c r="AQ18" s="32">
        <f t="shared" si="21"/>
        <v>0</v>
      </c>
      <c r="AR18" s="32">
        <f t="shared" si="21"/>
        <v>0</v>
      </c>
      <c r="AS18" s="32">
        <f t="shared" si="21"/>
        <v>0</v>
      </c>
      <c r="AT18" s="32">
        <f t="shared" si="21"/>
        <v>0</v>
      </c>
      <c r="AU18" s="32">
        <f t="shared" si="21"/>
        <v>0</v>
      </c>
      <c r="AV18" s="32">
        <f t="shared" si="22"/>
        <v>1</v>
      </c>
      <c r="AW18" s="32">
        <f t="shared" si="22"/>
        <v>1</v>
      </c>
      <c r="AX18" s="32">
        <f t="shared" si="22"/>
        <v>1</v>
      </c>
      <c r="AY18" s="32">
        <f t="shared" si="22"/>
        <v>1</v>
      </c>
      <c r="AZ18" s="32">
        <f t="shared" si="22"/>
        <v>1</v>
      </c>
      <c r="BA18" s="32">
        <f t="shared" si="22"/>
        <v>1</v>
      </c>
      <c r="BB18" s="32">
        <f t="shared" si="22"/>
        <v>1</v>
      </c>
      <c r="BC18" s="32">
        <f t="shared" si="22"/>
        <v>1</v>
      </c>
      <c r="BD18" s="32">
        <f t="shared" si="22"/>
        <v>1</v>
      </c>
      <c r="BE18" s="32">
        <f t="shared" si="22"/>
        <v>1</v>
      </c>
      <c r="BF18" s="32">
        <f t="shared" si="23"/>
        <v>1</v>
      </c>
      <c r="BG18" s="32">
        <f t="shared" si="23"/>
        <v>1</v>
      </c>
      <c r="BH18" s="32">
        <f t="shared" si="23"/>
        <v>1</v>
      </c>
      <c r="BI18" s="32">
        <f t="shared" si="23"/>
        <v>1</v>
      </c>
      <c r="BJ18" s="32">
        <f t="shared" si="23"/>
        <v>1</v>
      </c>
      <c r="BK18" s="32">
        <f t="shared" si="23"/>
        <v>1</v>
      </c>
      <c r="BL18" s="32">
        <f t="shared" si="23"/>
        <v>1</v>
      </c>
      <c r="BM18" s="32">
        <f t="shared" si="23"/>
        <v>1</v>
      </c>
      <c r="BN18" s="32">
        <f t="shared" si="23"/>
        <v>1</v>
      </c>
      <c r="BO18" s="32">
        <f t="shared" si="23"/>
        <v>1</v>
      </c>
      <c r="BP18" s="32">
        <f t="shared" si="24"/>
        <v>1</v>
      </c>
      <c r="BQ18" s="32">
        <f t="shared" si="24"/>
        <v>1</v>
      </c>
      <c r="BR18" s="32">
        <f t="shared" si="24"/>
        <v>1</v>
      </c>
      <c r="BS18" s="32">
        <f t="shared" si="24"/>
        <v>1</v>
      </c>
      <c r="BT18" s="32">
        <f t="shared" si="24"/>
        <v>1</v>
      </c>
      <c r="BU18" s="32">
        <f t="shared" si="24"/>
        <v>1</v>
      </c>
      <c r="BV18" s="32">
        <f t="shared" si="24"/>
        <v>1</v>
      </c>
      <c r="BW18" s="32">
        <f t="shared" si="24"/>
        <v>1</v>
      </c>
      <c r="BX18" s="32">
        <f t="shared" si="24"/>
        <v>1</v>
      </c>
      <c r="BY18" s="32">
        <f t="shared" si="24"/>
        <v>1</v>
      </c>
      <c r="BZ18" s="32">
        <f t="shared" si="25"/>
        <v>1</v>
      </c>
      <c r="CA18" s="32">
        <f t="shared" si="25"/>
        <v>1</v>
      </c>
      <c r="CB18" s="32">
        <f t="shared" si="25"/>
        <v>1</v>
      </c>
      <c r="CC18" s="32">
        <f t="shared" si="25"/>
        <v>1</v>
      </c>
      <c r="CD18" s="32">
        <f t="shared" si="25"/>
        <v>1</v>
      </c>
      <c r="CE18" s="32">
        <f t="shared" si="25"/>
        <v>1</v>
      </c>
      <c r="CF18" s="32">
        <f t="shared" si="25"/>
        <v>1</v>
      </c>
      <c r="CG18" s="32">
        <f t="shared" si="25"/>
        <v>1</v>
      </c>
      <c r="CH18" s="32">
        <f t="shared" si="25"/>
        <v>1</v>
      </c>
      <c r="CI18" s="32">
        <f t="shared" si="25"/>
        <v>1</v>
      </c>
      <c r="CJ18" s="32">
        <f t="shared" si="26"/>
        <v>1</v>
      </c>
      <c r="CK18" s="32">
        <f t="shared" si="26"/>
        <v>1</v>
      </c>
      <c r="CL18" s="32">
        <f t="shared" si="26"/>
        <v>1</v>
      </c>
      <c r="CM18" s="32">
        <f t="shared" si="26"/>
        <v>1</v>
      </c>
      <c r="CN18" s="32">
        <f t="shared" si="26"/>
        <v>1</v>
      </c>
      <c r="CO18" s="32">
        <f t="shared" si="26"/>
        <v>1</v>
      </c>
      <c r="CP18" s="32">
        <f t="shared" si="26"/>
        <v>1</v>
      </c>
      <c r="CQ18" s="32">
        <f t="shared" si="26"/>
        <v>1</v>
      </c>
      <c r="CR18" s="32">
        <f t="shared" si="26"/>
        <v>1</v>
      </c>
      <c r="CS18" s="32">
        <f t="shared" si="26"/>
        <v>1</v>
      </c>
      <c r="CT18" s="32">
        <f t="shared" si="27"/>
        <v>1</v>
      </c>
      <c r="CU18" s="32">
        <f t="shared" si="27"/>
        <v>1</v>
      </c>
      <c r="CV18" s="32">
        <f t="shared" si="27"/>
        <v>0</v>
      </c>
      <c r="CW18" s="32">
        <f t="shared" si="27"/>
        <v>0</v>
      </c>
      <c r="CX18" s="32">
        <f t="shared" si="27"/>
        <v>0</v>
      </c>
      <c r="CY18" s="32">
        <f t="shared" si="27"/>
        <v>0</v>
      </c>
      <c r="CZ18" s="32">
        <f t="shared" si="27"/>
        <v>0</v>
      </c>
    </row>
    <row r="19" spans="1:104" x14ac:dyDescent="0.2">
      <c r="A19" s="1" t="s">
        <v>22</v>
      </c>
      <c r="B19" s="1" t="s">
        <v>214</v>
      </c>
      <c r="C19" s="2" t="s">
        <v>101</v>
      </c>
      <c r="D19" s="29" t="s">
        <v>30</v>
      </c>
      <c r="E19" s="42">
        <v>1</v>
      </c>
      <c r="F19" s="49" t="s">
        <v>34</v>
      </c>
      <c r="G19" s="37" t="s">
        <v>27</v>
      </c>
      <c r="H19" s="37" t="s">
        <v>35</v>
      </c>
      <c r="I19" s="6">
        <f t="shared" si="17"/>
        <v>82</v>
      </c>
      <c r="J19" s="6">
        <f t="shared" si="6"/>
        <v>69</v>
      </c>
      <c r="K19" s="55">
        <f t="shared" si="7"/>
        <v>153</v>
      </c>
      <c r="L19" s="55">
        <f t="shared" si="7"/>
        <v>225</v>
      </c>
      <c r="M19" s="55">
        <f>hours_per_day*MAX(NETWORKDAYS.INTL(MAX(M$5,$O19),MIN(M$6,$P19),11, Holidays),0)</f>
        <v>234</v>
      </c>
      <c r="N19" s="55">
        <f t="shared" si="7"/>
        <v>9</v>
      </c>
      <c r="O19" s="33">
        <v>45607</v>
      </c>
      <c r="P19" s="33">
        <v>45689</v>
      </c>
      <c r="Q19" s="5"/>
      <c r="R19" s="32">
        <f t="shared" si="19"/>
        <v>0</v>
      </c>
      <c r="S19" s="32">
        <f t="shared" si="19"/>
        <v>1</v>
      </c>
      <c r="T19" s="32">
        <f t="shared" si="19"/>
        <v>1</v>
      </c>
      <c r="U19" s="32">
        <f t="shared" si="19"/>
        <v>1</v>
      </c>
      <c r="V19" s="32">
        <f t="shared" si="19"/>
        <v>1</v>
      </c>
      <c r="W19" s="32">
        <f t="shared" si="19"/>
        <v>1</v>
      </c>
      <c r="X19" s="32">
        <f t="shared" si="19"/>
        <v>1</v>
      </c>
      <c r="Y19" s="32">
        <f t="shared" si="19"/>
        <v>1</v>
      </c>
      <c r="Z19" s="32">
        <f t="shared" si="19"/>
        <v>1</v>
      </c>
      <c r="AA19" s="32">
        <f t="shared" si="19"/>
        <v>1</v>
      </c>
      <c r="AB19" s="32">
        <f t="shared" si="20"/>
        <v>1</v>
      </c>
      <c r="AC19" s="32">
        <f t="shared" si="20"/>
        <v>1</v>
      </c>
      <c r="AD19" s="32">
        <f t="shared" si="20"/>
        <v>1</v>
      </c>
      <c r="AE19" s="32">
        <f t="shared" si="20"/>
        <v>1</v>
      </c>
      <c r="AF19" s="32">
        <f t="shared" si="20"/>
        <v>1</v>
      </c>
      <c r="AG19" s="32">
        <f t="shared" si="20"/>
        <v>1</v>
      </c>
      <c r="AH19" s="32">
        <f t="shared" si="20"/>
        <v>1</v>
      </c>
      <c r="AI19" s="32">
        <f t="shared" si="20"/>
        <v>1</v>
      </c>
      <c r="AJ19" s="32">
        <f t="shared" si="20"/>
        <v>1</v>
      </c>
      <c r="AK19" s="32">
        <f t="shared" si="20"/>
        <v>1</v>
      </c>
      <c r="AL19" s="32">
        <f t="shared" si="21"/>
        <v>1</v>
      </c>
      <c r="AM19" s="32">
        <f t="shared" si="21"/>
        <v>1</v>
      </c>
      <c r="AN19" s="32">
        <f t="shared" si="21"/>
        <v>1</v>
      </c>
      <c r="AO19" s="32">
        <f t="shared" si="21"/>
        <v>1</v>
      </c>
      <c r="AP19" s="32">
        <f t="shared" si="21"/>
        <v>1</v>
      </c>
      <c r="AQ19" s="32">
        <f t="shared" si="21"/>
        <v>1</v>
      </c>
      <c r="AR19" s="32">
        <f t="shared" si="21"/>
        <v>1</v>
      </c>
      <c r="AS19" s="32">
        <f t="shared" si="21"/>
        <v>1</v>
      </c>
      <c r="AT19" s="32">
        <f t="shared" si="21"/>
        <v>1</v>
      </c>
      <c r="AU19" s="32">
        <f t="shared" si="21"/>
        <v>1</v>
      </c>
      <c r="AV19" s="32">
        <f t="shared" si="22"/>
        <v>1</v>
      </c>
      <c r="AW19" s="32">
        <f t="shared" si="22"/>
        <v>1</v>
      </c>
      <c r="AX19" s="32">
        <f t="shared" si="22"/>
        <v>1</v>
      </c>
      <c r="AY19" s="32">
        <f t="shared" si="22"/>
        <v>1</v>
      </c>
      <c r="AZ19" s="32">
        <f t="shared" si="22"/>
        <v>1</v>
      </c>
      <c r="BA19" s="32">
        <f t="shared" si="22"/>
        <v>1</v>
      </c>
      <c r="BB19" s="32">
        <f t="shared" si="22"/>
        <v>1</v>
      </c>
      <c r="BC19" s="32">
        <f t="shared" si="22"/>
        <v>1</v>
      </c>
      <c r="BD19" s="32">
        <f t="shared" si="22"/>
        <v>1</v>
      </c>
      <c r="BE19" s="32">
        <f t="shared" si="22"/>
        <v>1</v>
      </c>
      <c r="BF19" s="32">
        <f t="shared" si="23"/>
        <v>1</v>
      </c>
      <c r="BG19" s="32">
        <f t="shared" si="23"/>
        <v>1</v>
      </c>
      <c r="BH19" s="32">
        <f t="shared" si="23"/>
        <v>1</v>
      </c>
      <c r="BI19" s="32">
        <f t="shared" si="23"/>
        <v>1</v>
      </c>
      <c r="BJ19" s="32">
        <f t="shared" si="23"/>
        <v>1</v>
      </c>
      <c r="BK19" s="32">
        <f t="shared" si="23"/>
        <v>1</v>
      </c>
      <c r="BL19" s="32">
        <f t="shared" si="23"/>
        <v>1</v>
      </c>
      <c r="BM19" s="32">
        <f t="shared" si="23"/>
        <v>1</v>
      </c>
      <c r="BN19" s="32">
        <f t="shared" si="23"/>
        <v>1</v>
      </c>
      <c r="BO19" s="32">
        <f t="shared" si="23"/>
        <v>1</v>
      </c>
      <c r="BP19" s="32">
        <f t="shared" si="24"/>
        <v>1</v>
      </c>
      <c r="BQ19" s="32">
        <f t="shared" si="24"/>
        <v>1</v>
      </c>
      <c r="BR19" s="32">
        <f t="shared" si="24"/>
        <v>1</v>
      </c>
      <c r="BS19" s="32">
        <f t="shared" si="24"/>
        <v>1</v>
      </c>
      <c r="BT19" s="32">
        <f t="shared" si="24"/>
        <v>1</v>
      </c>
      <c r="BU19" s="32">
        <f t="shared" si="24"/>
        <v>1</v>
      </c>
      <c r="BV19" s="32">
        <f t="shared" si="24"/>
        <v>1</v>
      </c>
      <c r="BW19" s="32">
        <f t="shared" si="24"/>
        <v>1</v>
      </c>
      <c r="BX19" s="32">
        <f t="shared" si="24"/>
        <v>1</v>
      </c>
      <c r="BY19" s="32">
        <f t="shared" si="24"/>
        <v>1</v>
      </c>
      <c r="BZ19" s="32">
        <f t="shared" si="25"/>
        <v>1</v>
      </c>
      <c r="CA19" s="32">
        <f t="shared" si="25"/>
        <v>1</v>
      </c>
      <c r="CB19" s="32">
        <f t="shared" si="25"/>
        <v>1</v>
      </c>
      <c r="CC19" s="32">
        <f t="shared" si="25"/>
        <v>1</v>
      </c>
      <c r="CD19" s="32">
        <f t="shared" si="25"/>
        <v>1</v>
      </c>
      <c r="CE19" s="32">
        <f t="shared" si="25"/>
        <v>1</v>
      </c>
      <c r="CF19" s="32">
        <f t="shared" si="25"/>
        <v>1</v>
      </c>
      <c r="CG19" s="32">
        <f t="shared" si="25"/>
        <v>1</v>
      </c>
      <c r="CH19" s="32">
        <f t="shared" si="25"/>
        <v>1</v>
      </c>
      <c r="CI19" s="32">
        <f t="shared" si="25"/>
        <v>1</v>
      </c>
      <c r="CJ19" s="32">
        <f t="shared" si="26"/>
        <v>1</v>
      </c>
      <c r="CK19" s="32">
        <f t="shared" si="26"/>
        <v>1</v>
      </c>
      <c r="CL19" s="32">
        <f t="shared" si="26"/>
        <v>1</v>
      </c>
      <c r="CM19" s="32">
        <f t="shared" si="26"/>
        <v>1</v>
      </c>
      <c r="CN19" s="32">
        <f t="shared" si="26"/>
        <v>1</v>
      </c>
      <c r="CO19" s="32">
        <f t="shared" si="26"/>
        <v>1</v>
      </c>
      <c r="CP19" s="32">
        <f t="shared" si="26"/>
        <v>1</v>
      </c>
      <c r="CQ19" s="32">
        <f t="shared" si="26"/>
        <v>1</v>
      </c>
      <c r="CR19" s="32">
        <f t="shared" si="26"/>
        <v>1</v>
      </c>
      <c r="CS19" s="32">
        <f t="shared" si="26"/>
        <v>1</v>
      </c>
      <c r="CT19" s="32">
        <f t="shared" si="27"/>
        <v>1</v>
      </c>
      <c r="CU19" s="32">
        <f t="shared" si="27"/>
        <v>1</v>
      </c>
      <c r="CV19" s="32">
        <f t="shared" si="27"/>
        <v>1</v>
      </c>
      <c r="CW19" s="32">
        <f t="shared" si="27"/>
        <v>0</v>
      </c>
      <c r="CX19" s="32">
        <f t="shared" si="27"/>
        <v>0</v>
      </c>
      <c r="CY19" s="32">
        <f t="shared" si="27"/>
        <v>0</v>
      </c>
      <c r="CZ19" s="32">
        <f t="shared" si="27"/>
        <v>0</v>
      </c>
    </row>
    <row r="20" spans="1:104" x14ac:dyDescent="0.2">
      <c r="A20" s="1" t="s">
        <v>22</v>
      </c>
      <c r="B20" s="1" t="s">
        <v>214</v>
      </c>
      <c r="C20" s="2" t="s">
        <v>101</v>
      </c>
      <c r="D20" s="29" t="s">
        <v>30</v>
      </c>
      <c r="E20" s="42">
        <v>2</v>
      </c>
      <c r="F20" s="49" t="s">
        <v>37</v>
      </c>
      <c r="G20" s="37" t="s">
        <v>27</v>
      </c>
      <c r="H20" s="40" t="s">
        <v>33</v>
      </c>
      <c r="I20" s="6">
        <f t="shared" si="17"/>
        <v>82</v>
      </c>
      <c r="J20" s="6">
        <f t="shared" si="6"/>
        <v>69</v>
      </c>
      <c r="K20" s="55">
        <f t="shared" si="7"/>
        <v>153</v>
      </c>
      <c r="L20" s="55">
        <f t="shared" si="7"/>
        <v>225</v>
      </c>
      <c r="M20" s="55">
        <f t="shared" si="7"/>
        <v>234</v>
      </c>
      <c r="N20" s="55">
        <f t="shared" si="7"/>
        <v>9</v>
      </c>
      <c r="O20" s="33">
        <v>45607</v>
      </c>
      <c r="P20" s="33">
        <v>45689</v>
      </c>
      <c r="Q20" s="5"/>
      <c r="R20" s="32">
        <f t="shared" si="19"/>
        <v>0</v>
      </c>
      <c r="S20" s="32">
        <f t="shared" si="19"/>
        <v>1</v>
      </c>
      <c r="T20" s="32">
        <f t="shared" si="19"/>
        <v>1</v>
      </c>
      <c r="U20" s="32">
        <f t="shared" si="19"/>
        <v>1</v>
      </c>
      <c r="V20" s="32">
        <f t="shared" si="19"/>
        <v>1</v>
      </c>
      <c r="W20" s="32">
        <f t="shared" si="19"/>
        <v>1</v>
      </c>
      <c r="X20" s="32">
        <f t="shared" si="19"/>
        <v>1</v>
      </c>
      <c r="Y20" s="32">
        <f t="shared" si="19"/>
        <v>1</v>
      </c>
      <c r="Z20" s="32">
        <f t="shared" si="19"/>
        <v>1</v>
      </c>
      <c r="AA20" s="32">
        <f t="shared" si="19"/>
        <v>1</v>
      </c>
      <c r="AB20" s="32">
        <f t="shared" si="20"/>
        <v>1</v>
      </c>
      <c r="AC20" s="32">
        <f t="shared" si="20"/>
        <v>1</v>
      </c>
      <c r="AD20" s="32">
        <f t="shared" si="20"/>
        <v>1</v>
      </c>
      <c r="AE20" s="32">
        <f t="shared" si="20"/>
        <v>1</v>
      </c>
      <c r="AF20" s="32">
        <f t="shared" si="20"/>
        <v>1</v>
      </c>
      <c r="AG20" s="32">
        <f t="shared" si="20"/>
        <v>1</v>
      </c>
      <c r="AH20" s="32">
        <f t="shared" si="20"/>
        <v>1</v>
      </c>
      <c r="AI20" s="32">
        <f t="shared" si="20"/>
        <v>1</v>
      </c>
      <c r="AJ20" s="32">
        <f t="shared" si="20"/>
        <v>1</v>
      </c>
      <c r="AK20" s="32">
        <f t="shared" si="20"/>
        <v>1</v>
      </c>
      <c r="AL20" s="32">
        <f t="shared" si="21"/>
        <v>1</v>
      </c>
      <c r="AM20" s="32">
        <f t="shared" si="21"/>
        <v>1</v>
      </c>
      <c r="AN20" s="32">
        <f t="shared" si="21"/>
        <v>1</v>
      </c>
      <c r="AO20" s="32">
        <f t="shared" si="21"/>
        <v>1</v>
      </c>
      <c r="AP20" s="32">
        <f t="shared" si="21"/>
        <v>1</v>
      </c>
      <c r="AQ20" s="32">
        <f t="shared" si="21"/>
        <v>1</v>
      </c>
      <c r="AR20" s="32">
        <f t="shared" si="21"/>
        <v>1</v>
      </c>
      <c r="AS20" s="32">
        <f t="shared" si="21"/>
        <v>1</v>
      </c>
      <c r="AT20" s="32">
        <f t="shared" si="21"/>
        <v>1</v>
      </c>
      <c r="AU20" s="32">
        <f t="shared" si="21"/>
        <v>1</v>
      </c>
      <c r="AV20" s="32">
        <f t="shared" si="22"/>
        <v>1</v>
      </c>
      <c r="AW20" s="32">
        <f t="shared" si="22"/>
        <v>1</v>
      </c>
      <c r="AX20" s="32">
        <f t="shared" si="22"/>
        <v>1</v>
      </c>
      <c r="AY20" s="32">
        <f t="shared" si="22"/>
        <v>1</v>
      </c>
      <c r="AZ20" s="32">
        <f t="shared" si="22"/>
        <v>1</v>
      </c>
      <c r="BA20" s="32">
        <f t="shared" si="22"/>
        <v>1</v>
      </c>
      <c r="BB20" s="32">
        <f t="shared" si="22"/>
        <v>1</v>
      </c>
      <c r="BC20" s="32">
        <f t="shared" si="22"/>
        <v>1</v>
      </c>
      <c r="BD20" s="32">
        <f t="shared" si="22"/>
        <v>1</v>
      </c>
      <c r="BE20" s="32">
        <f t="shared" si="22"/>
        <v>1</v>
      </c>
      <c r="BF20" s="32">
        <f t="shared" si="23"/>
        <v>1</v>
      </c>
      <c r="BG20" s="32">
        <f t="shared" si="23"/>
        <v>1</v>
      </c>
      <c r="BH20" s="32">
        <f t="shared" si="23"/>
        <v>1</v>
      </c>
      <c r="BI20" s="32">
        <f t="shared" si="23"/>
        <v>1</v>
      </c>
      <c r="BJ20" s="32">
        <f t="shared" si="23"/>
        <v>1</v>
      </c>
      <c r="BK20" s="32">
        <f t="shared" si="23"/>
        <v>1</v>
      </c>
      <c r="BL20" s="32">
        <f t="shared" si="23"/>
        <v>1</v>
      </c>
      <c r="BM20" s="32">
        <f t="shared" si="23"/>
        <v>1</v>
      </c>
      <c r="BN20" s="32">
        <f t="shared" si="23"/>
        <v>1</v>
      </c>
      <c r="BO20" s="32">
        <f t="shared" si="23"/>
        <v>1</v>
      </c>
      <c r="BP20" s="32">
        <f t="shared" si="24"/>
        <v>1</v>
      </c>
      <c r="BQ20" s="32">
        <f t="shared" si="24"/>
        <v>1</v>
      </c>
      <c r="BR20" s="32">
        <f t="shared" si="24"/>
        <v>1</v>
      </c>
      <c r="BS20" s="32">
        <f t="shared" si="24"/>
        <v>1</v>
      </c>
      <c r="BT20" s="32">
        <f t="shared" si="24"/>
        <v>1</v>
      </c>
      <c r="BU20" s="32">
        <f t="shared" si="24"/>
        <v>1</v>
      </c>
      <c r="BV20" s="32">
        <f t="shared" si="24"/>
        <v>1</v>
      </c>
      <c r="BW20" s="32">
        <f t="shared" si="24"/>
        <v>1</v>
      </c>
      <c r="BX20" s="32">
        <f t="shared" si="24"/>
        <v>1</v>
      </c>
      <c r="BY20" s="32">
        <f t="shared" si="24"/>
        <v>1</v>
      </c>
      <c r="BZ20" s="32">
        <f t="shared" si="25"/>
        <v>1</v>
      </c>
      <c r="CA20" s="32">
        <f t="shared" si="25"/>
        <v>1</v>
      </c>
      <c r="CB20" s="32">
        <f t="shared" si="25"/>
        <v>1</v>
      </c>
      <c r="CC20" s="32">
        <f t="shared" si="25"/>
        <v>1</v>
      </c>
      <c r="CD20" s="32">
        <f t="shared" si="25"/>
        <v>1</v>
      </c>
      <c r="CE20" s="32">
        <f t="shared" si="25"/>
        <v>1</v>
      </c>
      <c r="CF20" s="32">
        <f t="shared" si="25"/>
        <v>1</v>
      </c>
      <c r="CG20" s="32">
        <f t="shared" si="25"/>
        <v>1</v>
      </c>
      <c r="CH20" s="32">
        <f t="shared" si="25"/>
        <v>1</v>
      </c>
      <c r="CI20" s="32">
        <f t="shared" si="25"/>
        <v>1</v>
      </c>
      <c r="CJ20" s="32">
        <f t="shared" si="26"/>
        <v>1</v>
      </c>
      <c r="CK20" s="32">
        <f t="shared" si="26"/>
        <v>1</v>
      </c>
      <c r="CL20" s="32">
        <f t="shared" si="26"/>
        <v>1</v>
      </c>
      <c r="CM20" s="32">
        <f t="shared" si="26"/>
        <v>1</v>
      </c>
      <c r="CN20" s="32">
        <f t="shared" si="26"/>
        <v>1</v>
      </c>
      <c r="CO20" s="32">
        <f t="shared" si="26"/>
        <v>1</v>
      </c>
      <c r="CP20" s="32">
        <f t="shared" si="26"/>
        <v>1</v>
      </c>
      <c r="CQ20" s="32">
        <f t="shared" si="26"/>
        <v>1</v>
      </c>
      <c r="CR20" s="32">
        <f t="shared" si="26"/>
        <v>1</v>
      </c>
      <c r="CS20" s="32">
        <f t="shared" si="26"/>
        <v>1</v>
      </c>
      <c r="CT20" s="32">
        <f t="shared" si="27"/>
        <v>1</v>
      </c>
      <c r="CU20" s="32">
        <f t="shared" si="27"/>
        <v>1</v>
      </c>
      <c r="CV20" s="32">
        <f t="shared" si="27"/>
        <v>1</v>
      </c>
      <c r="CW20" s="32">
        <f t="shared" si="27"/>
        <v>0</v>
      </c>
      <c r="CX20" s="32">
        <f t="shared" si="27"/>
        <v>0</v>
      </c>
      <c r="CY20" s="32">
        <f t="shared" si="27"/>
        <v>0</v>
      </c>
      <c r="CZ20" s="32">
        <f t="shared" si="27"/>
        <v>0</v>
      </c>
    </row>
    <row r="21" spans="1:104" x14ac:dyDescent="0.2">
      <c r="A21" s="1" t="s">
        <v>22</v>
      </c>
      <c r="B21" s="1" t="s">
        <v>214</v>
      </c>
      <c r="C21" s="2" t="s">
        <v>101</v>
      </c>
      <c r="D21" s="29" t="s">
        <v>30</v>
      </c>
      <c r="E21" s="42">
        <v>3</v>
      </c>
      <c r="F21" s="49" t="s">
        <v>38</v>
      </c>
      <c r="G21" s="37" t="s">
        <v>32</v>
      </c>
      <c r="H21" s="37" t="s">
        <v>33</v>
      </c>
      <c r="I21" s="6">
        <f t="shared" si="17"/>
        <v>82</v>
      </c>
      <c r="J21" s="6">
        <f t="shared" si="6"/>
        <v>69</v>
      </c>
      <c r="K21" s="55">
        <f t="shared" si="7"/>
        <v>153</v>
      </c>
      <c r="L21" s="55">
        <f t="shared" si="7"/>
        <v>225</v>
      </c>
      <c r="M21" s="55">
        <f t="shared" si="7"/>
        <v>234</v>
      </c>
      <c r="N21" s="55">
        <f t="shared" si="7"/>
        <v>9</v>
      </c>
      <c r="O21" s="33">
        <v>45607</v>
      </c>
      <c r="P21" s="33">
        <v>45689</v>
      </c>
      <c r="Q21" s="5"/>
      <c r="R21" s="32">
        <f t="shared" si="19"/>
        <v>0</v>
      </c>
      <c r="S21" s="32">
        <f t="shared" si="19"/>
        <v>1</v>
      </c>
      <c r="T21" s="32">
        <f t="shared" si="19"/>
        <v>1</v>
      </c>
      <c r="U21" s="32">
        <f t="shared" si="19"/>
        <v>1</v>
      </c>
      <c r="V21" s="32">
        <f t="shared" si="19"/>
        <v>1</v>
      </c>
      <c r="W21" s="32">
        <f t="shared" si="19"/>
        <v>1</v>
      </c>
      <c r="X21" s="32">
        <f t="shared" si="19"/>
        <v>1</v>
      </c>
      <c r="Y21" s="32">
        <f t="shared" si="19"/>
        <v>1</v>
      </c>
      <c r="Z21" s="32">
        <f t="shared" si="19"/>
        <v>1</v>
      </c>
      <c r="AA21" s="32">
        <f t="shared" si="19"/>
        <v>1</v>
      </c>
      <c r="AB21" s="32">
        <f t="shared" si="20"/>
        <v>1</v>
      </c>
      <c r="AC21" s="32">
        <f t="shared" si="20"/>
        <v>1</v>
      </c>
      <c r="AD21" s="32">
        <f t="shared" si="20"/>
        <v>1</v>
      </c>
      <c r="AE21" s="32">
        <f t="shared" si="20"/>
        <v>1</v>
      </c>
      <c r="AF21" s="32">
        <f t="shared" si="20"/>
        <v>1</v>
      </c>
      <c r="AG21" s="32">
        <f t="shared" si="20"/>
        <v>1</v>
      </c>
      <c r="AH21" s="32">
        <f t="shared" si="20"/>
        <v>1</v>
      </c>
      <c r="AI21" s="32">
        <f t="shared" si="20"/>
        <v>1</v>
      </c>
      <c r="AJ21" s="32">
        <f t="shared" si="20"/>
        <v>1</v>
      </c>
      <c r="AK21" s="32">
        <f t="shared" si="20"/>
        <v>1</v>
      </c>
      <c r="AL21" s="32">
        <f t="shared" si="21"/>
        <v>1</v>
      </c>
      <c r="AM21" s="32">
        <f t="shared" si="21"/>
        <v>1</v>
      </c>
      <c r="AN21" s="32">
        <f t="shared" si="21"/>
        <v>1</v>
      </c>
      <c r="AO21" s="32">
        <f t="shared" si="21"/>
        <v>1</v>
      </c>
      <c r="AP21" s="32">
        <f t="shared" si="21"/>
        <v>1</v>
      </c>
      <c r="AQ21" s="32">
        <f t="shared" si="21"/>
        <v>1</v>
      </c>
      <c r="AR21" s="32">
        <f t="shared" si="21"/>
        <v>1</v>
      </c>
      <c r="AS21" s="32">
        <f t="shared" si="21"/>
        <v>1</v>
      </c>
      <c r="AT21" s="32">
        <f t="shared" si="21"/>
        <v>1</v>
      </c>
      <c r="AU21" s="32">
        <f t="shared" si="21"/>
        <v>1</v>
      </c>
      <c r="AV21" s="32">
        <f t="shared" si="22"/>
        <v>1</v>
      </c>
      <c r="AW21" s="32">
        <f t="shared" si="22"/>
        <v>1</v>
      </c>
      <c r="AX21" s="32">
        <f t="shared" si="22"/>
        <v>1</v>
      </c>
      <c r="AY21" s="32">
        <f t="shared" si="22"/>
        <v>1</v>
      </c>
      <c r="AZ21" s="32">
        <f t="shared" si="22"/>
        <v>1</v>
      </c>
      <c r="BA21" s="32">
        <f t="shared" si="22"/>
        <v>1</v>
      </c>
      <c r="BB21" s="32">
        <f t="shared" si="22"/>
        <v>1</v>
      </c>
      <c r="BC21" s="32">
        <f t="shared" si="22"/>
        <v>1</v>
      </c>
      <c r="BD21" s="32">
        <f t="shared" si="22"/>
        <v>1</v>
      </c>
      <c r="BE21" s="32">
        <f t="shared" si="22"/>
        <v>1</v>
      </c>
      <c r="BF21" s="32">
        <f t="shared" si="23"/>
        <v>1</v>
      </c>
      <c r="BG21" s="32">
        <f t="shared" si="23"/>
        <v>1</v>
      </c>
      <c r="BH21" s="32">
        <f t="shared" si="23"/>
        <v>1</v>
      </c>
      <c r="BI21" s="32">
        <f t="shared" si="23"/>
        <v>1</v>
      </c>
      <c r="BJ21" s="32">
        <f t="shared" si="23"/>
        <v>1</v>
      </c>
      <c r="BK21" s="32">
        <f t="shared" si="23"/>
        <v>1</v>
      </c>
      <c r="BL21" s="32">
        <f t="shared" si="23"/>
        <v>1</v>
      </c>
      <c r="BM21" s="32">
        <f t="shared" si="23"/>
        <v>1</v>
      </c>
      <c r="BN21" s="32">
        <f t="shared" si="23"/>
        <v>1</v>
      </c>
      <c r="BO21" s="32">
        <f t="shared" si="23"/>
        <v>1</v>
      </c>
      <c r="BP21" s="32">
        <f t="shared" si="24"/>
        <v>1</v>
      </c>
      <c r="BQ21" s="32">
        <f t="shared" si="24"/>
        <v>1</v>
      </c>
      <c r="BR21" s="32">
        <f t="shared" si="24"/>
        <v>1</v>
      </c>
      <c r="BS21" s="32">
        <f t="shared" si="24"/>
        <v>1</v>
      </c>
      <c r="BT21" s="32">
        <f t="shared" si="24"/>
        <v>1</v>
      </c>
      <c r="BU21" s="32">
        <f t="shared" si="24"/>
        <v>1</v>
      </c>
      <c r="BV21" s="32">
        <f t="shared" si="24"/>
        <v>1</v>
      </c>
      <c r="BW21" s="32">
        <f t="shared" si="24"/>
        <v>1</v>
      </c>
      <c r="BX21" s="32">
        <f t="shared" si="24"/>
        <v>1</v>
      </c>
      <c r="BY21" s="32">
        <f t="shared" si="24"/>
        <v>1</v>
      </c>
      <c r="BZ21" s="32">
        <f t="shared" si="25"/>
        <v>1</v>
      </c>
      <c r="CA21" s="32">
        <f t="shared" si="25"/>
        <v>1</v>
      </c>
      <c r="CB21" s="32">
        <f t="shared" si="25"/>
        <v>1</v>
      </c>
      <c r="CC21" s="32">
        <f t="shared" si="25"/>
        <v>1</v>
      </c>
      <c r="CD21" s="32">
        <f t="shared" si="25"/>
        <v>1</v>
      </c>
      <c r="CE21" s="32">
        <f t="shared" si="25"/>
        <v>1</v>
      </c>
      <c r="CF21" s="32">
        <f t="shared" si="25"/>
        <v>1</v>
      </c>
      <c r="CG21" s="32">
        <f t="shared" si="25"/>
        <v>1</v>
      </c>
      <c r="CH21" s="32">
        <f t="shared" si="25"/>
        <v>1</v>
      </c>
      <c r="CI21" s="32">
        <f t="shared" si="25"/>
        <v>1</v>
      </c>
      <c r="CJ21" s="32">
        <f t="shared" si="26"/>
        <v>1</v>
      </c>
      <c r="CK21" s="32">
        <f t="shared" si="26"/>
        <v>1</v>
      </c>
      <c r="CL21" s="32">
        <f t="shared" si="26"/>
        <v>1</v>
      </c>
      <c r="CM21" s="32">
        <f t="shared" si="26"/>
        <v>1</v>
      </c>
      <c r="CN21" s="32">
        <f t="shared" si="26"/>
        <v>1</v>
      </c>
      <c r="CO21" s="32">
        <f t="shared" si="26"/>
        <v>1</v>
      </c>
      <c r="CP21" s="32">
        <f t="shared" si="26"/>
        <v>1</v>
      </c>
      <c r="CQ21" s="32">
        <f t="shared" si="26"/>
        <v>1</v>
      </c>
      <c r="CR21" s="32">
        <f t="shared" si="26"/>
        <v>1</v>
      </c>
      <c r="CS21" s="32">
        <f t="shared" si="26"/>
        <v>1</v>
      </c>
      <c r="CT21" s="32">
        <f t="shared" si="27"/>
        <v>1</v>
      </c>
      <c r="CU21" s="32">
        <f t="shared" si="27"/>
        <v>1</v>
      </c>
      <c r="CV21" s="32">
        <f t="shared" si="27"/>
        <v>1</v>
      </c>
      <c r="CW21" s="32">
        <f t="shared" si="27"/>
        <v>0</v>
      </c>
      <c r="CX21" s="32">
        <f t="shared" si="27"/>
        <v>0</v>
      </c>
      <c r="CY21" s="32">
        <f t="shared" si="27"/>
        <v>0</v>
      </c>
      <c r="CZ21" s="32">
        <f t="shared" si="27"/>
        <v>0</v>
      </c>
    </row>
    <row r="22" spans="1:104" x14ac:dyDescent="0.2">
      <c r="A22" s="1" t="s">
        <v>22</v>
      </c>
      <c r="B22" s="1" t="s">
        <v>214</v>
      </c>
      <c r="C22" s="2" t="s">
        <v>101</v>
      </c>
      <c r="D22" s="29" t="s">
        <v>30</v>
      </c>
      <c r="E22" s="42">
        <v>4</v>
      </c>
      <c r="F22" s="49" t="s">
        <v>39</v>
      </c>
      <c r="G22" s="37" t="s">
        <v>32</v>
      </c>
      <c r="H22" s="37" t="s">
        <v>35</v>
      </c>
      <c r="I22" s="6">
        <f t="shared" si="17"/>
        <v>82</v>
      </c>
      <c r="J22" s="6">
        <f t="shared" si="6"/>
        <v>69</v>
      </c>
      <c r="K22" s="55">
        <f t="shared" si="7"/>
        <v>153</v>
      </c>
      <c r="L22" s="55">
        <f t="shared" si="7"/>
        <v>225</v>
      </c>
      <c r="M22" s="55">
        <f t="shared" si="7"/>
        <v>234</v>
      </c>
      <c r="N22" s="55">
        <f t="shared" si="7"/>
        <v>9</v>
      </c>
      <c r="O22" s="33">
        <v>45607</v>
      </c>
      <c r="P22" s="31">
        <v>45689</v>
      </c>
      <c r="Q22" s="5"/>
      <c r="R22" s="32">
        <f t="shared" si="19"/>
        <v>0</v>
      </c>
      <c r="S22" s="32">
        <f t="shared" si="19"/>
        <v>1</v>
      </c>
      <c r="T22" s="32">
        <f t="shared" si="19"/>
        <v>1</v>
      </c>
      <c r="U22" s="32">
        <f t="shared" si="19"/>
        <v>1</v>
      </c>
      <c r="V22" s="32">
        <f t="shared" si="19"/>
        <v>1</v>
      </c>
      <c r="W22" s="32">
        <f t="shared" si="19"/>
        <v>1</v>
      </c>
      <c r="X22" s="32">
        <f t="shared" si="19"/>
        <v>1</v>
      </c>
      <c r="Y22" s="32">
        <f t="shared" si="19"/>
        <v>1</v>
      </c>
      <c r="Z22" s="32">
        <f t="shared" si="19"/>
        <v>1</v>
      </c>
      <c r="AA22" s="32">
        <f t="shared" si="19"/>
        <v>1</v>
      </c>
      <c r="AB22" s="32">
        <f t="shared" si="20"/>
        <v>1</v>
      </c>
      <c r="AC22" s="32">
        <f t="shared" si="20"/>
        <v>1</v>
      </c>
      <c r="AD22" s="32">
        <f t="shared" si="20"/>
        <v>1</v>
      </c>
      <c r="AE22" s="32">
        <f t="shared" si="20"/>
        <v>1</v>
      </c>
      <c r="AF22" s="32">
        <f t="shared" si="20"/>
        <v>1</v>
      </c>
      <c r="AG22" s="32">
        <f t="shared" si="20"/>
        <v>1</v>
      </c>
      <c r="AH22" s="32">
        <f t="shared" si="20"/>
        <v>1</v>
      </c>
      <c r="AI22" s="32">
        <f t="shared" si="20"/>
        <v>1</v>
      </c>
      <c r="AJ22" s="32">
        <f t="shared" si="20"/>
        <v>1</v>
      </c>
      <c r="AK22" s="32">
        <f t="shared" si="20"/>
        <v>1</v>
      </c>
      <c r="AL22" s="32">
        <f t="shared" si="21"/>
        <v>1</v>
      </c>
      <c r="AM22" s="32">
        <f t="shared" si="21"/>
        <v>1</v>
      </c>
      <c r="AN22" s="32">
        <f t="shared" si="21"/>
        <v>1</v>
      </c>
      <c r="AO22" s="32">
        <f t="shared" si="21"/>
        <v>1</v>
      </c>
      <c r="AP22" s="32">
        <f t="shared" si="21"/>
        <v>1</v>
      </c>
      <c r="AQ22" s="32">
        <f t="shared" si="21"/>
        <v>1</v>
      </c>
      <c r="AR22" s="32">
        <f t="shared" si="21"/>
        <v>1</v>
      </c>
      <c r="AS22" s="32">
        <f t="shared" si="21"/>
        <v>1</v>
      </c>
      <c r="AT22" s="32">
        <f t="shared" si="21"/>
        <v>1</v>
      </c>
      <c r="AU22" s="32">
        <f t="shared" si="21"/>
        <v>1</v>
      </c>
      <c r="AV22" s="32">
        <f t="shared" si="22"/>
        <v>1</v>
      </c>
      <c r="AW22" s="32">
        <f t="shared" si="22"/>
        <v>1</v>
      </c>
      <c r="AX22" s="32">
        <f t="shared" si="22"/>
        <v>1</v>
      </c>
      <c r="AY22" s="32">
        <f t="shared" si="22"/>
        <v>1</v>
      </c>
      <c r="AZ22" s="32">
        <f t="shared" si="22"/>
        <v>1</v>
      </c>
      <c r="BA22" s="32">
        <f t="shared" si="22"/>
        <v>1</v>
      </c>
      <c r="BB22" s="32">
        <f t="shared" si="22"/>
        <v>1</v>
      </c>
      <c r="BC22" s="32">
        <f t="shared" si="22"/>
        <v>1</v>
      </c>
      <c r="BD22" s="32">
        <f t="shared" si="22"/>
        <v>1</v>
      </c>
      <c r="BE22" s="32">
        <f t="shared" si="22"/>
        <v>1</v>
      </c>
      <c r="BF22" s="32">
        <f t="shared" si="23"/>
        <v>1</v>
      </c>
      <c r="BG22" s="32">
        <f t="shared" si="23"/>
        <v>1</v>
      </c>
      <c r="BH22" s="32">
        <f t="shared" si="23"/>
        <v>1</v>
      </c>
      <c r="BI22" s="32">
        <f t="shared" si="23"/>
        <v>1</v>
      </c>
      <c r="BJ22" s="32">
        <f t="shared" si="23"/>
        <v>1</v>
      </c>
      <c r="BK22" s="32">
        <f t="shared" si="23"/>
        <v>1</v>
      </c>
      <c r="BL22" s="32">
        <f t="shared" si="23"/>
        <v>1</v>
      </c>
      <c r="BM22" s="32">
        <f t="shared" si="23"/>
        <v>1</v>
      </c>
      <c r="BN22" s="32">
        <f t="shared" si="23"/>
        <v>1</v>
      </c>
      <c r="BO22" s="32">
        <f t="shared" si="23"/>
        <v>1</v>
      </c>
      <c r="BP22" s="32">
        <f t="shared" si="24"/>
        <v>1</v>
      </c>
      <c r="BQ22" s="32">
        <f t="shared" si="24"/>
        <v>1</v>
      </c>
      <c r="BR22" s="32">
        <f t="shared" si="24"/>
        <v>1</v>
      </c>
      <c r="BS22" s="32">
        <f t="shared" si="24"/>
        <v>1</v>
      </c>
      <c r="BT22" s="32">
        <f t="shared" si="24"/>
        <v>1</v>
      </c>
      <c r="BU22" s="32">
        <f t="shared" si="24"/>
        <v>1</v>
      </c>
      <c r="BV22" s="32">
        <f t="shared" si="24"/>
        <v>1</v>
      </c>
      <c r="BW22" s="32">
        <f t="shared" si="24"/>
        <v>1</v>
      </c>
      <c r="BX22" s="32">
        <f t="shared" si="24"/>
        <v>1</v>
      </c>
      <c r="BY22" s="32">
        <f t="shared" si="24"/>
        <v>1</v>
      </c>
      <c r="BZ22" s="32">
        <f t="shared" si="25"/>
        <v>1</v>
      </c>
      <c r="CA22" s="32">
        <f t="shared" si="25"/>
        <v>1</v>
      </c>
      <c r="CB22" s="32">
        <f t="shared" si="25"/>
        <v>1</v>
      </c>
      <c r="CC22" s="32">
        <f t="shared" si="25"/>
        <v>1</v>
      </c>
      <c r="CD22" s="32">
        <f t="shared" si="25"/>
        <v>1</v>
      </c>
      <c r="CE22" s="32">
        <f t="shared" si="25"/>
        <v>1</v>
      </c>
      <c r="CF22" s="32">
        <f t="shared" si="25"/>
        <v>1</v>
      </c>
      <c r="CG22" s="32">
        <f t="shared" si="25"/>
        <v>1</v>
      </c>
      <c r="CH22" s="32">
        <f t="shared" si="25"/>
        <v>1</v>
      </c>
      <c r="CI22" s="32">
        <f t="shared" si="25"/>
        <v>1</v>
      </c>
      <c r="CJ22" s="32">
        <f t="shared" si="26"/>
        <v>1</v>
      </c>
      <c r="CK22" s="32">
        <f t="shared" si="26"/>
        <v>1</v>
      </c>
      <c r="CL22" s="32">
        <f t="shared" si="26"/>
        <v>1</v>
      </c>
      <c r="CM22" s="32">
        <f t="shared" si="26"/>
        <v>1</v>
      </c>
      <c r="CN22" s="32">
        <f t="shared" si="26"/>
        <v>1</v>
      </c>
      <c r="CO22" s="32">
        <f t="shared" si="26"/>
        <v>1</v>
      </c>
      <c r="CP22" s="32">
        <f t="shared" si="26"/>
        <v>1</v>
      </c>
      <c r="CQ22" s="32">
        <f t="shared" si="26"/>
        <v>1</v>
      </c>
      <c r="CR22" s="32">
        <f t="shared" si="26"/>
        <v>1</v>
      </c>
      <c r="CS22" s="32">
        <f t="shared" si="26"/>
        <v>1</v>
      </c>
      <c r="CT22" s="32">
        <f t="shared" si="27"/>
        <v>1</v>
      </c>
      <c r="CU22" s="32">
        <f t="shared" si="27"/>
        <v>1</v>
      </c>
      <c r="CV22" s="32">
        <f t="shared" si="27"/>
        <v>1</v>
      </c>
      <c r="CW22" s="32">
        <f t="shared" si="27"/>
        <v>0</v>
      </c>
      <c r="CX22" s="32">
        <f t="shared" si="27"/>
        <v>0</v>
      </c>
      <c r="CY22" s="32">
        <f t="shared" si="27"/>
        <v>0</v>
      </c>
      <c r="CZ22" s="32">
        <f t="shared" si="27"/>
        <v>0</v>
      </c>
    </row>
    <row r="23" spans="1:104" x14ac:dyDescent="0.2">
      <c r="A23" s="1" t="s">
        <v>22</v>
      </c>
      <c r="B23" s="1" t="s">
        <v>214</v>
      </c>
      <c r="C23" s="2" t="s">
        <v>101</v>
      </c>
      <c r="D23" s="29" t="s">
        <v>30</v>
      </c>
      <c r="E23" s="42">
        <v>5</v>
      </c>
      <c r="F23" s="49" t="s">
        <v>32</v>
      </c>
      <c r="G23" s="37" t="s">
        <v>32</v>
      </c>
      <c r="H23" s="37" t="s">
        <v>35</v>
      </c>
      <c r="I23" s="6">
        <f>P23-O23</f>
        <v>68</v>
      </c>
      <c r="J23" s="6">
        <f>NETWORKDAYS.INTL(O23,P23,11, Holidays)</f>
        <v>57</v>
      </c>
      <c r="K23" s="55">
        <f t="shared" ref="K23:N24" si="28">hours_per_day*MAX(NETWORKDAYS.INTL(MAX(K$5,$O23),MIN(K$6,$P23),11, Holidays),0)</f>
        <v>99</v>
      </c>
      <c r="L23" s="55">
        <f t="shared" si="28"/>
        <v>225</v>
      </c>
      <c r="M23" s="55">
        <f t="shared" si="28"/>
        <v>189</v>
      </c>
      <c r="N23" s="55">
        <f t="shared" si="28"/>
        <v>0</v>
      </c>
      <c r="O23" s="33">
        <v>45614</v>
      </c>
      <c r="P23" s="31">
        <v>45682</v>
      </c>
      <c r="Q23" s="5"/>
      <c r="R23" s="32">
        <f t="shared" ref="R23:AA24" si="29">IF($F23=" ", " ", IF(AND(R$4&gt;=$O23,R$4&lt;$P23),1,0))</f>
        <v>0</v>
      </c>
      <c r="S23" s="32">
        <f t="shared" si="29"/>
        <v>0</v>
      </c>
      <c r="T23" s="32">
        <f t="shared" si="29"/>
        <v>0</v>
      </c>
      <c r="U23" s="32">
        <f t="shared" si="29"/>
        <v>0</v>
      </c>
      <c r="V23" s="32">
        <f t="shared" si="29"/>
        <v>0</v>
      </c>
      <c r="W23" s="32">
        <f t="shared" si="29"/>
        <v>0</v>
      </c>
      <c r="X23" s="32">
        <f t="shared" si="29"/>
        <v>0</v>
      </c>
      <c r="Y23" s="32">
        <f t="shared" si="29"/>
        <v>0</v>
      </c>
      <c r="Z23" s="32">
        <f t="shared" si="29"/>
        <v>1</v>
      </c>
      <c r="AA23" s="32">
        <f t="shared" si="29"/>
        <v>1</v>
      </c>
      <c r="AB23" s="32">
        <f t="shared" si="20"/>
        <v>1</v>
      </c>
      <c r="AC23" s="32">
        <f t="shared" si="20"/>
        <v>1</v>
      </c>
      <c r="AD23" s="32">
        <f t="shared" si="20"/>
        <v>1</v>
      </c>
      <c r="AE23" s="32">
        <f t="shared" si="20"/>
        <v>1</v>
      </c>
      <c r="AF23" s="32">
        <f t="shared" si="20"/>
        <v>1</v>
      </c>
      <c r="AG23" s="32">
        <f t="shared" si="20"/>
        <v>1</v>
      </c>
      <c r="AH23" s="32">
        <f t="shared" si="20"/>
        <v>1</v>
      </c>
      <c r="AI23" s="32">
        <f t="shared" si="20"/>
        <v>1</v>
      </c>
      <c r="AJ23" s="32">
        <f t="shared" si="20"/>
        <v>1</v>
      </c>
      <c r="AK23" s="32">
        <f t="shared" si="20"/>
        <v>1</v>
      </c>
      <c r="AL23" s="32">
        <f t="shared" si="21"/>
        <v>1</v>
      </c>
      <c r="AM23" s="32">
        <f t="shared" si="21"/>
        <v>1</v>
      </c>
      <c r="AN23" s="32">
        <f t="shared" si="21"/>
        <v>1</v>
      </c>
      <c r="AO23" s="32">
        <f t="shared" si="21"/>
        <v>1</v>
      </c>
      <c r="AP23" s="32">
        <f t="shared" si="21"/>
        <v>1</v>
      </c>
      <c r="AQ23" s="32">
        <f t="shared" si="21"/>
        <v>1</v>
      </c>
      <c r="AR23" s="32">
        <f t="shared" si="21"/>
        <v>1</v>
      </c>
      <c r="AS23" s="32">
        <f t="shared" si="21"/>
        <v>1</v>
      </c>
      <c r="AT23" s="32">
        <f t="shared" si="21"/>
        <v>1</v>
      </c>
      <c r="AU23" s="32">
        <f t="shared" si="21"/>
        <v>1</v>
      </c>
      <c r="AV23" s="32">
        <f t="shared" si="22"/>
        <v>1</v>
      </c>
      <c r="AW23" s="32">
        <f t="shared" si="22"/>
        <v>1</v>
      </c>
      <c r="AX23" s="32">
        <f t="shared" si="22"/>
        <v>1</v>
      </c>
      <c r="AY23" s="32">
        <f t="shared" si="22"/>
        <v>1</v>
      </c>
      <c r="AZ23" s="32">
        <f t="shared" si="22"/>
        <v>1</v>
      </c>
      <c r="BA23" s="32">
        <f t="shared" si="22"/>
        <v>1</v>
      </c>
      <c r="BB23" s="32">
        <f t="shared" si="22"/>
        <v>1</v>
      </c>
      <c r="BC23" s="32">
        <f t="shared" si="22"/>
        <v>1</v>
      </c>
      <c r="BD23" s="32">
        <f t="shared" si="22"/>
        <v>1</v>
      </c>
      <c r="BE23" s="32">
        <f t="shared" si="22"/>
        <v>1</v>
      </c>
      <c r="BF23" s="32">
        <f t="shared" si="23"/>
        <v>1</v>
      </c>
      <c r="BG23" s="32">
        <f t="shared" si="23"/>
        <v>1</v>
      </c>
      <c r="BH23" s="32">
        <f t="shared" si="23"/>
        <v>1</v>
      </c>
      <c r="BI23" s="32">
        <f t="shared" si="23"/>
        <v>1</v>
      </c>
      <c r="BJ23" s="32">
        <f t="shared" si="23"/>
        <v>1</v>
      </c>
      <c r="BK23" s="32">
        <f t="shared" si="23"/>
        <v>1</v>
      </c>
      <c r="BL23" s="32">
        <f t="shared" si="23"/>
        <v>1</v>
      </c>
      <c r="BM23" s="32">
        <f t="shared" si="23"/>
        <v>1</v>
      </c>
      <c r="BN23" s="32">
        <f t="shared" si="23"/>
        <v>1</v>
      </c>
      <c r="BO23" s="32">
        <f t="shared" si="23"/>
        <v>1</v>
      </c>
      <c r="BP23" s="32">
        <f t="shared" si="24"/>
        <v>1</v>
      </c>
      <c r="BQ23" s="32">
        <f t="shared" si="24"/>
        <v>1</v>
      </c>
      <c r="BR23" s="32">
        <f t="shared" si="24"/>
        <v>1</v>
      </c>
      <c r="BS23" s="32">
        <f t="shared" si="24"/>
        <v>1</v>
      </c>
      <c r="BT23" s="32">
        <f t="shared" si="24"/>
        <v>1</v>
      </c>
      <c r="BU23" s="32">
        <f t="shared" si="24"/>
        <v>1</v>
      </c>
      <c r="BV23" s="32">
        <f t="shared" si="24"/>
        <v>1</v>
      </c>
      <c r="BW23" s="32">
        <f t="shared" si="24"/>
        <v>1</v>
      </c>
      <c r="BX23" s="32">
        <f t="shared" si="24"/>
        <v>1</v>
      </c>
      <c r="BY23" s="32">
        <f t="shared" si="24"/>
        <v>1</v>
      </c>
      <c r="BZ23" s="32">
        <f t="shared" si="25"/>
        <v>1</v>
      </c>
      <c r="CA23" s="32">
        <f t="shared" si="25"/>
        <v>1</v>
      </c>
      <c r="CB23" s="32">
        <f t="shared" si="25"/>
        <v>1</v>
      </c>
      <c r="CC23" s="32">
        <f t="shared" si="25"/>
        <v>1</v>
      </c>
      <c r="CD23" s="32">
        <f t="shared" si="25"/>
        <v>1</v>
      </c>
      <c r="CE23" s="32">
        <f t="shared" si="25"/>
        <v>1</v>
      </c>
      <c r="CF23" s="32">
        <f t="shared" si="25"/>
        <v>1</v>
      </c>
      <c r="CG23" s="32">
        <f t="shared" si="25"/>
        <v>1</v>
      </c>
      <c r="CH23" s="32">
        <f t="shared" si="25"/>
        <v>1</v>
      </c>
      <c r="CI23" s="32">
        <f t="shared" si="25"/>
        <v>1</v>
      </c>
      <c r="CJ23" s="32">
        <f t="shared" si="26"/>
        <v>1</v>
      </c>
      <c r="CK23" s="32">
        <f t="shared" si="26"/>
        <v>1</v>
      </c>
      <c r="CL23" s="32">
        <f t="shared" si="26"/>
        <v>1</v>
      </c>
      <c r="CM23" s="32">
        <f t="shared" si="26"/>
        <v>1</v>
      </c>
      <c r="CN23" s="32">
        <f t="shared" si="26"/>
        <v>1</v>
      </c>
      <c r="CO23" s="32">
        <f t="shared" si="26"/>
        <v>1</v>
      </c>
      <c r="CP23" s="32">
        <f t="shared" si="26"/>
        <v>0</v>
      </c>
      <c r="CQ23" s="32">
        <f t="shared" si="26"/>
        <v>0</v>
      </c>
      <c r="CR23" s="32">
        <f t="shared" si="26"/>
        <v>0</v>
      </c>
      <c r="CS23" s="32">
        <f t="shared" si="26"/>
        <v>0</v>
      </c>
      <c r="CT23" s="32">
        <f t="shared" si="27"/>
        <v>0</v>
      </c>
      <c r="CU23" s="32">
        <f t="shared" si="27"/>
        <v>0</v>
      </c>
      <c r="CV23" s="32">
        <f t="shared" si="27"/>
        <v>0</v>
      </c>
      <c r="CW23" s="32">
        <f t="shared" si="27"/>
        <v>0</v>
      </c>
      <c r="CX23" s="32">
        <f t="shared" si="27"/>
        <v>0</v>
      </c>
      <c r="CY23" s="32">
        <f t="shared" si="27"/>
        <v>0</v>
      </c>
      <c r="CZ23" s="32">
        <f t="shared" si="27"/>
        <v>0</v>
      </c>
    </row>
    <row r="24" spans="1:104" x14ac:dyDescent="0.2">
      <c r="A24" s="1" t="s">
        <v>22</v>
      </c>
      <c r="B24" s="1" t="s">
        <v>214</v>
      </c>
      <c r="C24" s="2" t="s">
        <v>101</v>
      </c>
      <c r="D24" s="29" t="s">
        <v>30</v>
      </c>
      <c r="E24" s="42" t="s">
        <v>106</v>
      </c>
      <c r="F24" s="49" t="s">
        <v>43</v>
      </c>
      <c r="G24" s="37" t="s">
        <v>32</v>
      </c>
      <c r="H24" s="37" t="s">
        <v>45</v>
      </c>
      <c r="I24" s="6">
        <f>P24-O24</f>
        <v>37</v>
      </c>
      <c r="J24" s="6">
        <f>NETWORKDAYS.INTL(O24,P24,11, Holidays)</f>
        <v>32</v>
      </c>
      <c r="K24" s="55">
        <f t="shared" si="28"/>
        <v>153</v>
      </c>
      <c r="L24" s="55">
        <f t="shared" si="28"/>
        <v>135</v>
      </c>
      <c r="M24" s="55">
        <f t="shared" si="28"/>
        <v>0</v>
      </c>
      <c r="N24" s="55">
        <f t="shared" si="28"/>
        <v>0</v>
      </c>
      <c r="O24" s="33">
        <v>45607</v>
      </c>
      <c r="P24" s="31">
        <v>45644</v>
      </c>
      <c r="Q24" s="5"/>
      <c r="R24" s="32">
        <f t="shared" si="29"/>
        <v>0</v>
      </c>
      <c r="S24" s="32">
        <f t="shared" si="29"/>
        <v>1</v>
      </c>
      <c r="T24" s="32">
        <f t="shared" si="29"/>
        <v>1</v>
      </c>
      <c r="U24" s="32">
        <f t="shared" si="29"/>
        <v>1</v>
      </c>
      <c r="V24" s="32">
        <f t="shared" si="29"/>
        <v>1</v>
      </c>
      <c r="W24" s="32">
        <f t="shared" si="29"/>
        <v>1</v>
      </c>
      <c r="X24" s="32">
        <f t="shared" si="29"/>
        <v>1</v>
      </c>
      <c r="Y24" s="32">
        <f t="shared" si="29"/>
        <v>1</v>
      </c>
      <c r="Z24" s="32">
        <f t="shared" si="29"/>
        <v>1</v>
      </c>
      <c r="AA24" s="32">
        <f t="shared" si="29"/>
        <v>1</v>
      </c>
      <c r="AB24" s="32">
        <f t="shared" si="20"/>
        <v>1</v>
      </c>
      <c r="AC24" s="32">
        <f t="shared" si="20"/>
        <v>1</v>
      </c>
      <c r="AD24" s="32">
        <f t="shared" si="20"/>
        <v>1</v>
      </c>
      <c r="AE24" s="32">
        <f t="shared" si="20"/>
        <v>1</v>
      </c>
      <c r="AF24" s="32">
        <f t="shared" si="20"/>
        <v>1</v>
      </c>
      <c r="AG24" s="32">
        <f t="shared" si="20"/>
        <v>1</v>
      </c>
      <c r="AH24" s="32">
        <f t="shared" si="20"/>
        <v>1</v>
      </c>
      <c r="AI24" s="32">
        <f t="shared" si="20"/>
        <v>1</v>
      </c>
      <c r="AJ24" s="32">
        <f t="shared" si="20"/>
        <v>1</v>
      </c>
      <c r="AK24" s="32">
        <f t="shared" si="20"/>
        <v>1</v>
      </c>
      <c r="AL24" s="32">
        <f t="shared" si="21"/>
        <v>1</v>
      </c>
      <c r="AM24" s="32">
        <f t="shared" si="21"/>
        <v>1</v>
      </c>
      <c r="AN24" s="32">
        <f t="shared" si="21"/>
        <v>1</v>
      </c>
      <c r="AO24" s="32">
        <f t="shared" si="21"/>
        <v>1</v>
      </c>
      <c r="AP24" s="32">
        <f t="shared" si="21"/>
        <v>1</v>
      </c>
      <c r="AQ24" s="32">
        <f t="shared" si="21"/>
        <v>1</v>
      </c>
      <c r="AR24" s="32">
        <f t="shared" si="21"/>
        <v>1</v>
      </c>
      <c r="AS24" s="32">
        <f t="shared" si="21"/>
        <v>1</v>
      </c>
      <c r="AT24" s="32">
        <f t="shared" si="21"/>
        <v>1</v>
      </c>
      <c r="AU24" s="32">
        <f t="shared" si="21"/>
        <v>1</v>
      </c>
      <c r="AV24" s="32">
        <f t="shared" si="22"/>
        <v>1</v>
      </c>
      <c r="AW24" s="32">
        <f t="shared" si="22"/>
        <v>1</v>
      </c>
      <c r="AX24" s="32">
        <f t="shared" si="22"/>
        <v>1</v>
      </c>
      <c r="AY24" s="32">
        <f t="shared" si="22"/>
        <v>1</v>
      </c>
      <c r="AZ24" s="32">
        <f t="shared" si="22"/>
        <v>1</v>
      </c>
      <c r="BA24" s="32">
        <f t="shared" si="22"/>
        <v>1</v>
      </c>
      <c r="BB24" s="32">
        <f t="shared" si="22"/>
        <v>1</v>
      </c>
      <c r="BC24" s="32">
        <f t="shared" si="22"/>
        <v>1</v>
      </c>
      <c r="BD24" s="32">
        <f t="shared" si="22"/>
        <v>0</v>
      </c>
      <c r="BE24" s="32">
        <f t="shared" si="22"/>
        <v>0</v>
      </c>
      <c r="BF24" s="32">
        <f t="shared" si="23"/>
        <v>0</v>
      </c>
      <c r="BG24" s="32">
        <f t="shared" si="23"/>
        <v>0</v>
      </c>
      <c r="BH24" s="32">
        <f t="shared" si="23"/>
        <v>0</v>
      </c>
      <c r="BI24" s="32">
        <f t="shared" si="23"/>
        <v>0</v>
      </c>
      <c r="BJ24" s="32">
        <f t="shared" si="23"/>
        <v>0</v>
      </c>
      <c r="BK24" s="32">
        <f t="shared" si="23"/>
        <v>0</v>
      </c>
      <c r="BL24" s="32">
        <f t="shared" si="23"/>
        <v>0</v>
      </c>
      <c r="BM24" s="32">
        <f t="shared" si="23"/>
        <v>0</v>
      </c>
      <c r="BN24" s="32">
        <f t="shared" si="23"/>
        <v>0</v>
      </c>
      <c r="BO24" s="32">
        <f t="shared" si="23"/>
        <v>0</v>
      </c>
      <c r="BP24" s="32">
        <f t="shared" si="24"/>
        <v>0</v>
      </c>
      <c r="BQ24" s="32">
        <f t="shared" si="24"/>
        <v>0</v>
      </c>
      <c r="BR24" s="32">
        <f t="shared" si="24"/>
        <v>0</v>
      </c>
      <c r="BS24" s="32">
        <f t="shared" si="24"/>
        <v>0</v>
      </c>
      <c r="BT24" s="32">
        <f t="shared" si="24"/>
        <v>0</v>
      </c>
      <c r="BU24" s="32">
        <f t="shared" si="24"/>
        <v>0</v>
      </c>
      <c r="BV24" s="32">
        <f t="shared" si="24"/>
        <v>0</v>
      </c>
      <c r="BW24" s="32">
        <f t="shared" si="24"/>
        <v>0</v>
      </c>
      <c r="BX24" s="32">
        <f t="shared" si="24"/>
        <v>0</v>
      </c>
      <c r="BY24" s="32">
        <f t="shared" si="24"/>
        <v>0</v>
      </c>
      <c r="BZ24" s="32">
        <f t="shared" si="25"/>
        <v>0</v>
      </c>
      <c r="CA24" s="32">
        <f t="shared" si="25"/>
        <v>0</v>
      </c>
      <c r="CB24" s="32">
        <f t="shared" si="25"/>
        <v>0</v>
      </c>
      <c r="CC24" s="32">
        <f t="shared" si="25"/>
        <v>0</v>
      </c>
      <c r="CD24" s="32">
        <f t="shared" si="25"/>
        <v>0</v>
      </c>
      <c r="CE24" s="32">
        <f t="shared" si="25"/>
        <v>0</v>
      </c>
      <c r="CF24" s="32">
        <f t="shared" si="25"/>
        <v>0</v>
      </c>
      <c r="CG24" s="32">
        <f t="shared" si="25"/>
        <v>0</v>
      </c>
      <c r="CH24" s="32">
        <f t="shared" si="25"/>
        <v>0</v>
      </c>
      <c r="CI24" s="32">
        <f t="shared" si="25"/>
        <v>0</v>
      </c>
      <c r="CJ24" s="32">
        <f t="shared" si="26"/>
        <v>0</v>
      </c>
      <c r="CK24" s="32">
        <f t="shared" si="26"/>
        <v>0</v>
      </c>
      <c r="CL24" s="32">
        <f t="shared" si="26"/>
        <v>0</v>
      </c>
      <c r="CM24" s="32">
        <f t="shared" si="26"/>
        <v>0</v>
      </c>
      <c r="CN24" s="32">
        <f t="shared" si="26"/>
        <v>0</v>
      </c>
      <c r="CO24" s="32">
        <f t="shared" si="26"/>
        <v>0</v>
      </c>
      <c r="CP24" s="32">
        <f t="shared" si="26"/>
        <v>0</v>
      </c>
      <c r="CQ24" s="32">
        <f t="shared" si="26"/>
        <v>0</v>
      </c>
      <c r="CR24" s="32">
        <f t="shared" si="26"/>
        <v>0</v>
      </c>
      <c r="CS24" s="32">
        <f t="shared" si="26"/>
        <v>0</v>
      </c>
      <c r="CT24" s="32">
        <f t="shared" si="27"/>
        <v>0</v>
      </c>
      <c r="CU24" s="32">
        <f t="shared" si="27"/>
        <v>0</v>
      </c>
      <c r="CV24" s="32">
        <f t="shared" si="27"/>
        <v>0</v>
      </c>
      <c r="CW24" s="32">
        <f t="shared" si="27"/>
        <v>0</v>
      </c>
      <c r="CX24" s="32">
        <f t="shared" si="27"/>
        <v>0</v>
      </c>
      <c r="CY24" s="32">
        <f t="shared" si="27"/>
        <v>0</v>
      </c>
      <c r="CZ24" s="32">
        <f t="shared" si="27"/>
        <v>0</v>
      </c>
    </row>
    <row r="25" spans="1:104" x14ac:dyDescent="0.2">
      <c r="A25" s="1" t="s">
        <v>22</v>
      </c>
      <c r="B25" s="1" t="s">
        <v>214</v>
      </c>
      <c r="C25" s="2" t="s">
        <v>101</v>
      </c>
      <c r="D25" s="29" t="s">
        <v>30</v>
      </c>
      <c r="E25" s="42" t="s">
        <v>107</v>
      </c>
      <c r="F25" s="49" t="s">
        <v>52</v>
      </c>
      <c r="G25" s="37" t="s">
        <v>32</v>
      </c>
      <c r="H25" s="37" t="s">
        <v>45</v>
      </c>
      <c r="I25" s="6">
        <f t="shared" si="17"/>
        <v>38</v>
      </c>
      <c r="J25" s="6">
        <f t="shared" si="6"/>
        <v>32</v>
      </c>
      <c r="K25" s="55">
        <f t="shared" si="7"/>
        <v>0</v>
      </c>
      <c r="L25" s="55">
        <f t="shared" si="7"/>
        <v>99</v>
      </c>
      <c r="M25" s="55">
        <f t="shared" si="7"/>
        <v>189</v>
      </c>
      <c r="N25" s="55">
        <f t="shared" si="7"/>
        <v>0</v>
      </c>
      <c r="O25" s="31">
        <v>45644</v>
      </c>
      <c r="P25" s="31">
        <v>45682</v>
      </c>
      <c r="Q25" s="5"/>
      <c r="R25" s="32">
        <f t="shared" si="19"/>
        <v>0</v>
      </c>
      <c r="S25" s="32">
        <f t="shared" si="19"/>
        <v>0</v>
      </c>
      <c r="T25" s="32">
        <f t="shared" si="19"/>
        <v>0</v>
      </c>
      <c r="U25" s="32">
        <f t="shared" si="19"/>
        <v>0</v>
      </c>
      <c r="V25" s="32">
        <f t="shared" si="19"/>
        <v>0</v>
      </c>
      <c r="W25" s="32">
        <f t="shared" si="19"/>
        <v>0</v>
      </c>
      <c r="X25" s="32">
        <f t="shared" si="19"/>
        <v>0</v>
      </c>
      <c r="Y25" s="32">
        <f t="shared" si="19"/>
        <v>0</v>
      </c>
      <c r="Z25" s="32">
        <f t="shared" si="19"/>
        <v>0</v>
      </c>
      <c r="AA25" s="32">
        <f t="shared" si="19"/>
        <v>0</v>
      </c>
      <c r="AB25" s="32">
        <f t="shared" si="20"/>
        <v>0</v>
      </c>
      <c r="AC25" s="32">
        <f t="shared" si="20"/>
        <v>0</v>
      </c>
      <c r="AD25" s="32">
        <f t="shared" si="20"/>
        <v>0</v>
      </c>
      <c r="AE25" s="32">
        <f t="shared" si="20"/>
        <v>0</v>
      </c>
      <c r="AF25" s="32">
        <f t="shared" si="20"/>
        <v>0</v>
      </c>
      <c r="AG25" s="32">
        <f t="shared" si="20"/>
        <v>0</v>
      </c>
      <c r="AH25" s="32">
        <f t="shared" si="20"/>
        <v>0</v>
      </c>
      <c r="AI25" s="32">
        <f t="shared" si="20"/>
        <v>0</v>
      </c>
      <c r="AJ25" s="32">
        <f t="shared" si="20"/>
        <v>0</v>
      </c>
      <c r="AK25" s="32">
        <f t="shared" si="20"/>
        <v>0</v>
      </c>
      <c r="AL25" s="32">
        <f t="shared" si="21"/>
        <v>0</v>
      </c>
      <c r="AM25" s="32">
        <f t="shared" si="21"/>
        <v>0</v>
      </c>
      <c r="AN25" s="32">
        <f t="shared" si="21"/>
        <v>0</v>
      </c>
      <c r="AO25" s="32">
        <f t="shared" si="21"/>
        <v>0</v>
      </c>
      <c r="AP25" s="32">
        <f t="shared" si="21"/>
        <v>0</v>
      </c>
      <c r="AQ25" s="32">
        <f t="shared" si="21"/>
        <v>0</v>
      </c>
      <c r="AR25" s="32">
        <f t="shared" si="21"/>
        <v>0</v>
      </c>
      <c r="AS25" s="32">
        <f t="shared" si="21"/>
        <v>0</v>
      </c>
      <c r="AT25" s="32">
        <f t="shared" si="21"/>
        <v>0</v>
      </c>
      <c r="AU25" s="32">
        <f t="shared" si="21"/>
        <v>0</v>
      </c>
      <c r="AV25" s="32">
        <f t="shared" si="22"/>
        <v>0</v>
      </c>
      <c r="AW25" s="32">
        <f t="shared" si="22"/>
        <v>0</v>
      </c>
      <c r="AX25" s="32">
        <f t="shared" si="22"/>
        <v>0</v>
      </c>
      <c r="AY25" s="32">
        <f t="shared" si="22"/>
        <v>0</v>
      </c>
      <c r="AZ25" s="32">
        <f t="shared" si="22"/>
        <v>0</v>
      </c>
      <c r="BA25" s="32">
        <f t="shared" si="22"/>
        <v>0</v>
      </c>
      <c r="BB25" s="32">
        <f t="shared" si="22"/>
        <v>0</v>
      </c>
      <c r="BC25" s="32">
        <f t="shared" si="22"/>
        <v>0</v>
      </c>
      <c r="BD25" s="32">
        <f t="shared" si="22"/>
        <v>1</v>
      </c>
      <c r="BE25" s="32">
        <f t="shared" si="22"/>
        <v>1</v>
      </c>
      <c r="BF25" s="32">
        <f t="shared" si="23"/>
        <v>1</v>
      </c>
      <c r="BG25" s="32">
        <f t="shared" si="23"/>
        <v>1</v>
      </c>
      <c r="BH25" s="32">
        <f t="shared" si="23"/>
        <v>1</v>
      </c>
      <c r="BI25" s="32">
        <f t="shared" si="23"/>
        <v>1</v>
      </c>
      <c r="BJ25" s="32">
        <f t="shared" si="23"/>
        <v>1</v>
      </c>
      <c r="BK25" s="32">
        <f t="shared" si="23"/>
        <v>1</v>
      </c>
      <c r="BL25" s="32">
        <f t="shared" si="23"/>
        <v>1</v>
      </c>
      <c r="BM25" s="32">
        <f t="shared" si="23"/>
        <v>1</v>
      </c>
      <c r="BN25" s="32">
        <f t="shared" si="23"/>
        <v>1</v>
      </c>
      <c r="BO25" s="32">
        <f t="shared" si="23"/>
        <v>1</v>
      </c>
      <c r="BP25" s="32">
        <f t="shared" si="24"/>
        <v>1</v>
      </c>
      <c r="BQ25" s="32">
        <f t="shared" si="24"/>
        <v>1</v>
      </c>
      <c r="BR25" s="32">
        <f t="shared" si="24"/>
        <v>1</v>
      </c>
      <c r="BS25" s="32">
        <f t="shared" si="24"/>
        <v>1</v>
      </c>
      <c r="BT25" s="32">
        <f t="shared" si="24"/>
        <v>1</v>
      </c>
      <c r="BU25" s="32">
        <f t="shared" si="24"/>
        <v>1</v>
      </c>
      <c r="BV25" s="32">
        <f t="shared" si="24"/>
        <v>1</v>
      </c>
      <c r="BW25" s="32">
        <f t="shared" si="24"/>
        <v>1</v>
      </c>
      <c r="BX25" s="32">
        <f t="shared" si="24"/>
        <v>1</v>
      </c>
      <c r="BY25" s="32">
        <f t="shared" si="24"/>
        <v>1</v>
      </c>
      <c r="BZ25" s="32">
        <f t="shared" si="25"/>
        <v>1</v>
      </c>
      <c r="CA25" s="32">
        <f t="shared" si="25"/>
        <v>1</v>
      </c>
      <c r="CB25" s="32">
        <f t="shared" si="25"/>
        <v>1</v>
      </c>
      <c r="CC25" s="32">
        <f t="shared" si="25"/>
        <v>1</v>
      </c>
      <c r="CD25" s="32">
        <f t="shared" si="25"/>
        <v>1</v>
      </c>
      <c r="CE25" s="32">
        <f t="shared" si="25"/>
        <v>1</v>
      </c>
      <c r="CF25" s="32">
        <f t="shared" si="25"/>
        <v>1</v>
      </c>
      <c r="CG25" s="32">
        <f t="shared" si="25"/>
        <v>1</v>
      </c>
      <c r="CH25" s="32">
        <f t="shared" si="25"/>
        <v>1</v>
      </c>
      <c r="CI25" s="32">
        <f t="shared" si="25"/>
        <v>1</v>
      </c>
      <c r="CJ25" s="32">
        <f t="shared" si="26"/>
        <v>1</v>
      </c>
      <c r="CK25" s="32">
        <f t="shared" si="26"/>
        <v>1</v>
      </c>
      <c r="CL25" s="32">
        <f t="shared" si="26"/>
        <v>1</v>
      </c>
      <c r="CM25" s="32">
        <f t="shared" si="26"/>
        <v>1</v>
      </c>
      <c r="CN25" s="32">
        <f t="shared" si="26"/>
        <v>1</v>
      </c>
      <c r="CO25" s="32">
        <f t="shared" si="26"/>
        <v>1</v>
      </c>
      <c r="CP25" s="32">
        <f t="shared" si="26"/>
        <v>0</v>
      </c>
      <c r="CQ25" s="32">
        <f t="shared" si="26"/>
        <v>0</v>
      </c>
      <c r="CR25" s="32">
        <f t="shared" si="26"/>
        <v>0</v>
      </c>
      <c r="CS25" s="32">
        <f t="shared" si="26"/>
        <v>0</v>
      </c>
      <c r="CT25" s="32">
        <f t="shared" si="27"/>
        <v>0</v>
      </c>
      <c r="CU25" s="32">
        <f t="shared" si="27"/>
        <v>0</v>
      </c>
      <c r="CV25" s="32">
        <f t="shared" si="27"/>
        <v>0</v>
      </c>
      <c r="CW25" s="32">
        <f t="shared" si="27"/>
        <v>0</v>
      </c>
      <c r="CX25" s="32">
        <f t="shared" si="27"/>
        <v>0</v>
      </c>
      <c r="CY25" s="32">
        <f t="shared" si="27"/>
        <v>0</v>
      </c>
      <c r="CZ25" s="32">
        <f t="shared" si="27"/>
        <v>0</v>
      </c>
    </row>
    <row r="26" spans="1:104" x14ac:dyDescent="0.2">
      <c r="A26" s="1" t="s">
        <v>22</v>
      </c>
      <c r="B26" s="1" t="s">
        <v>214</v>
      </c>
      <c r="C26" s="2" t="s">
        <v>101</v>
      </c>
      <c r="D26" s="29" t="s">
        <v>30</v>
      </c>
      <c r="E26" s="42">
        <v>7</v>
      </c>
      <c r="F26" s="49" t="s">
        <v>40</v>
      </c>
      <c r="G26" s="37" t="s">
        <v>32</v>
      </c>
      <c r="H26" s="37" t="s">
        <v>35</v>
      </c>
      <c r="I26" s="6">
        <f t="shared" si="17"/>
        <v>68</v>
      </c>
      <c r="J26" s="6">
        <f t="shared" si="6"/>
        <v>57</v>
      </c>
      <c r="K26" s="55">
        <f t="shared" si="7"/>
        <v>99</v>
      </c>
      <c r="L26" s="55">
        <f t="shared" si="7"/>
        <v>225</v>
      </c>
      <c r="M26" s="55">
        <f t="shared" si="7"/>
        <v>189</v>
      </c>
      <c r="N26" s="55">
        <f t="shared" si="7"/>
        <v>0</v>
      </c>
      <c r="O26" s="31">
        <v>45614</v>
      </c>
      <c r="P26" s="31">
        <v>45682</v>
      </c>
      <c r="Q26" s="5"/>
      <c r="R26" s="32">
        <f t="shared" si="19"/>
        <v>0</v>
      </c>
      <c r="S26" s="32">
        <f t="shared" si="19"/>
        <v>0</v>
      </c>
      <c r="T26" s="32">
        <f t="shared" si="19"/>
        <v>0</v>
      </c>
      <c r="U26" s="32">
        <f t="shared" si="19"/>
        <v>0</v>
      </c>
      <c r="V26" s="32">
        <f t="shared" si="19"/>
        <v>0</v>
      </c>
      <c r="W26" s="32">
        <f t="shared" si="19"/>
        <v>0</v>
      </c>
      <c r="X26" s="32">
        <f t="shared" si="19"/>
        <v>0</v>
      </c>
      <c r="Y26" s="32">
        <f t="shared" si="19"/>
        <v>0</v>
      </c>
      <c r="Z26" s="32">
        <f t="shared" si="19"/>
        <v>1</v>
      </c>
      <c r="AA26" s="32">
        <f t="shared" si="19"/>
        <v>1</v>
      </c>
      <c r="AB26" s="32">
        <f t="shared" si="20"/>
        <v>1</v>
      </c>
      <c r="AC26" s="32">
        <f t="shared" si="20"/>
        <v>1</v>
      </c>
      <c r="AD26" s="32">
        <f t="shared" si="20"/>
        <v>1</v>
      </c>
      <c r="AE26" s="32">
        <f t="shared" si="20"/>
        <v>1</v>
      </c>
      <c r="AF26" s="32">
        <f t="shared" si="20"/>
        <v>1</v>
      </c>
      <c r="AG26" s="32">
        <f t="shared" si="20"/>
        <v>1</v>
      </c>
      <c r="AH26" s="32">
        <f t="shared" si="20"/>
        <v>1</v>
      </c>
      <c r="AI26" s="32">
        <f t="shared" si="20"/>
        <v>1</v>
      </c>
      <c r="AJ26" s="32">
        <f t="shared" si="20"/>
        <v>1</v>
      </c>
      <c r="AK26" s="32">
        <f t="shared" si="20"/>
        <v>1</v>
      </c>
      <c r="AL26" s="32">
        <f t="shared" si="21"/>
        <v>1</v>
      </c>
      <c r="AM26" s="32">
        <f t="shared" si="21"/>
        <v>1</v>
      </c>
      <c r="AN26" s="32">
        <f t="shared" si="21"/>
        <v>1</v>
      </c>
      <c r="AO26" s="32">
        <f t="shared" si="21"/>
        <v>1</v>
      </c>
      <c r="AP26" s="32">
        <f t="shared" si="21"/>
        <v>1</v>
      </c>
      <c r="AQ26" s="32">
        <f t="shared" si="21"/>
        <v>1</v>
      </c>
      <c r="AR26" s="32">
        <f t="shared" si="21"/>
        <v>1</v>
      </c>
      <c r="AS26" s="32">
        <f t="shared" si="21"/>
        <v>1</v>
      </c>
      <c r="AT26" s="32">
        <f t="shared" si="21"/>
        <v>1</v>
      </c>
      <c r="AU26" s="32">
        <f t="shared" si="21"/>
        <v>1</v>
      </c>
      <c r="AV26" s="32">
        <f t="shared" si="22"/>
        <v>1</v>
      </c>
      <c r="AW26" s="32">
        <f t="shared" si="22"/>
        <v>1</v>
      </c>
      <c r="AX26" s="32">
        <f t="shared" si="22"/>
        <v>1</v>
      </c>
      <c r="AY26" s="32">
        <f t="shared" si="22"/>
        <v>1</v>
      </c>
      <c r="AZ26" s="32">
        <f t="shared" si="22"/>
        <v>1</v>
      </c>
      <c r="BA26" s="32">
        <f t="shared" si="22"/>
        <v>1</v>
      </c>
      <c r="BB26" s="32">
        <f t="shared" si="22"/>
        <v>1</v>
      </c>
      <c r="BC26" s="32">
        <f t="shared" si="22"/>
        <v>1</v>
      </c>
      <c r="BD26" s="32">
        <f t="shared" si="22"/>
        <v>1</v>
      </c>
      <c r="BE26" s="32">
        <f t="shared" si="22"/>
        <v>1</v>
      </c>
      <c r="BF26" s="32">
        <f t="shared" si="23"/>
        <v>1</v>
      </c>
      <c r="BG26" s="32">
        <f t="shared" si="23"/>
        <v>1</v>
      </c>
      <c r="BH26" s="32">
        <f t="shared" si="23"/>
        <v>1</v>
      </c>
      <c r="BI26" s="32">
        <f t="shared" si="23"/>
        <v>1</v>
      </c>
      <c r="BJ26" s="32">
        <f t="shared" si="23"/>
        <v>1</v>
      </c>
      <c r="BK26" s="32">
        <f t="shared" si="23"/>
        <v>1</v>
      </c>
      <c r="BL26" s="32">
        <f t="shared" si="23"/>
        <v>1</v>
      </c>
      <c r="BM26" s="32">
        <f t="shared" si="23"/>
        <v>1</v>
      </c>
      <c r="BN26" s="32">
        <f t="shared" si="23"/>
        <v>1</v>
      </c>
      <c r="BO26" s="32">
        <f t="shared" si="23"/>
        <v>1</v>
      </c>
      <c r="BP26" s="32">
        <f t="shared" si="24"/>
        <v>1</v>
      </c>
      <c r="BQ26" s="32">
        <f t="shared" si="24"/>
        <v>1</v>
      </c>
      <c r="BR26" s="32">
        <f t="shared" si="24"/>
        <v>1</v>
      </c>
      <c r="BS26" s="32">
        <f t="shared" si="24"/>
        <v>1</v>
      </c>
      <c r="BT26" s="32">
        <f t="shared" si="24"/>
        <v>1</v>
      </c>
      <c r="BU26" s="32">
        <f t="shared" si="24"/>
        <v>1</v>
      </c>
      <c r="BV26" s="32">
        <f t="shared" si="24"/>
        <v>1</v>
      </c>
      <c r="BW26" s="32">
        <f t="shared" si="24"/>
        <v>1</v>
      </c>
      <c r="BX26" s="32">
        <f t="shared" si="24"/>
        <v>1</v>
      </c>
      <c r="BY26" s="32">
        <f t="shared" si="24"/>
        <v>1</v>
      </c>
      <c r="BZ26" s="32">
        <f t="shared" si="25"/>
        <v>1</v>
      </c>
      <c r="CA26" s="32">
        <f t="shared" si="25"/>
        <v>1</v>
      </c>
      <c r="CB26" s="32">
        <f t="shared" si="25"/>
        <v>1</v>
      </c>
      <c r="CC26" s="32">
        <f t="shared" si="25"/>
        <v>1</v>
      </c>
      <c r="CD26" s="32">
        <f t="shared" si="25"/>
        <v>1</v>
      </c>
      <c r="CE26" s="32">
        <f t="shared" si="25"/>
        <v>1</v>
      </c>
      <c r="CF26" s="32">
        <f t="shared" si="25"/>
        <v>1</v>
      </c>
      <c r="CG26" s="32">
        <f t="shared" si="25"/>
        <v>1</v>
      </c>
      <c r="CH26" s="32">
        <f t="shared" si="25"/>
        <v>1</v>
      </c>
      <c r="CI26" s="32">
        <f t="shared" si="25"/>
        <v>1</v>
      </c>
      <c r="CJ26" s="32">
        <f t="shared" si="26"/>
        <v>1</v>
      </c>
      <c r="CK26" s="32">
        <f t="shared" si="26"/>
        <v>1</v>
      </c>
      <c r="CL26" s="32">
        <f t="shared" si="26"/>
        <v>1</v>
      </c>
      <c r="CM26" s="32">
        <f t="shared" si="26"/>
        <v>1</v>
      </c>
      <c r="CN26" s="32">
        <f t="shared" si="26"/>
        <v>1</v>
      </c>
      <c r="CO26" s="32">
        <f t="shared" si="26"/>
        <v>1</v>
      </c>
      <c r="CP26" s="32">
        <f t="shared" si="26"/>
        <v>0</v>
      </c>
      <c r="CQ26" s="32">
        <f t="shared" si="26"/>
        <v>0</v>
      </c>
      <c r="CR26" s="32">
        <f t="shared" si="26"/>
        <v>0</v>
      </c>
      <c r="CS26" s="32">
        <f t="shared" si="26"/>
        <v>0</v>
      </c>
      <c r="CT26" s="32">
        <f t="shared" si="27"/>
        <v>0</v>
      </c>
      <c r="CU26" s="32">
        <f t="shared" si="27"/>
        <v>0</v>
      </c>
      <c r="CV26" s="32">
        <f t="shared" si="27"/>
        <v>0</v>
      </c>
      <c r="CW26" s="32">
        <f t="shared" si="27"/>
        <v>0</v>
      </c>
      <c r="CX26" s="32">
        <f t="shared" si="27"/>
        <v>0</v>
      </c>
      <c r="CY26" s="32">
        <f t="shared" si="27"/>
        <v>0</v>
      </c>
      <c r="CZ26" s="32">
        <f t="shared" si="27"/>
        <v>0</v>
      </c>
    </row>
    <row r="27" spans="1:104" x14ac:dyDescent="0.2">
      <c r="A27" s="1" t="s">
        <v>22</v>
      </c>
      <c r="B27" s="1" t="s">
        <v>214</v>
      </c>
      <c r="C27" s="2" t="s">
        <v>101</v>
      </c>
      <c r="D27" s="29" t="s">
        <v>30</v>
      </c>
      <c r="E27" s="42" t="s">
        <v>42</v>
      </c>
      <c r="F27" s="49" t="s">
        <v>50</v>
      </c>
      <c r="G27" s="37" t="s">
        <v>32</v>
      </c>
      <c r="H27" s="37" t="s">
        <v>45</v>
      </c>
      <c r="I27" s="6">
        <f t="shared" si="17"/>
        <v>30</v>
      </c>
      <c r="J27" s="6">
        <f t="shared" si="6"/>
        <v>26</v>
      </c>
      <c r="K27" s="55">
        <f t="shared" si="7"/>
        <v>99</v>
      </c>
      <c r="L27" s="55">
        <f t="shared" si="7"/>
        <v>135</v>
      </c>
      <c r="M27" s="55">
        <f t="shared" si="7"/>
        <v>0</v>
      </c>
      <c r="N27" s="55">
        <f t="shared" si="7"/>
        <v>0</v>
      </c>
      <c r="O27" s="33">
        <v>45614</v>
      </c>
      <c r="P27" s="31">
        <v>45644</v>
      </c>
      <c r="Q27" s="5"/>
      <c r="R27" s="32">
        <f t="shared" ref="R27:AA35" si="30">IF($F27=" ", " ", IF(AND(R$4&gt;=$O27,R$4&lt;$P27),1,0))</f>
        <v>0</v>
      </c>
      <c r="S27" s="32">
        <f t="shared" si="30"/>
        <v>0</v>
      </c>
      <c r="T27" s="32">
        <f t="shared" si="30"/>
        <v>0</v>
      </c>
      <c r="U27" s="32">
        <f t="shared" si="30"/>
        <v>0</v>
      </c>
      <c r="V27" s="32">
        <f t="shared" si="30"/>
        <v>0</v>
      </c>
      <c r="W27" s="32">
        <f t="shared" si="30"/>
        <v>0</v>
      </c>
      <c r="X27" s="32">
        <f t="shared" si="30"/>
        <v>0</v>
      </c>
      <c r="Y27" s="32">
        <f t="shared" si="30"/>
        <v>0</v>
      </c>
      <c r="Z27" s="32">
        <f t="shared" si="30"/>
        <v>1</v>
      </c>
      <c r="AA27" s="32">
        <f t="shared" si="30"/>
        <v>1</v>
      </c>
      <c r="AB27" s="32">
        <f t="shared" ref="AB27:AK35" si="31">IF($F27=" ", " ", IF(AND(AB$4&gt;=$O27,AB$4&lt;$P27),1,0))</f>
        <v>1</v>
      </c>
      <c r="AC27" s="32">
        <f t="shared" si="31"/>
        <v>1</v>
      </c>
      <c r="AD27" s="32">
        <f t="shared" si="31"/>
        <v>1</v>
      </c>
      <c r="AE27" s="32">
        <f t="shared" si="31"/>
        <v>1</v>
      </c>
      <c r="AF27" s="32">
        <f t="shared" si="31"/>
        <v>1</v>
      </c>
      <c r="AG27" s="32">
        <f t="shared" si="31"/>
        <v>1</v>
      </c>
      <c r="AH27" s="32">
        <f t="shared" si="31"/>
        <v>1</v>
      </c>
      <c r="AI27" s="32">
        <f t="shared" si="31"/>
        <v>1</v>
      </c>
      <c r="AJ27" s="32">
        <f t="shared" si="31"/>
        <v>1</v>
      </c>
      <c r="AK27" s="32">
        <f t="shared" si="31"/>
        <v>1</v>
      </c>
      <c r="AL27" s="32">
        <f t="shared" ref="AL27:AU35" si="32">IF($F27=" ", " ", IF(AND(AL$4&gt;=$O27,AL$4&lt;$P27),1,0))</f>
        <v>1</v>
      </c>
      <c r="AM27" s="32">
        <f t="shared" si="32"/>
        <v>1</v>
      </c>
      <c r="AN27" s="32">
        <f t="shared" si="32"/>
        <v>1</v>
      </c>
      <c r="AO27" s="32">
        <f t="shared" si="32"/>
        <v>1</v>
      </c>
      <c r="AP27" s="32">
        <f t="shared" si="32"/>
        <v>1</v>
      </c>
      <c r="AQ27" s="32">
        <f t="shared" si="32"/>
        <v>1</v>
      </c>
      <c r="AR27" s="32">
        <f t="shared" si="32"/>
        <v>1</v>
      </c>
      <c r="AS27" s="32">
        <f t="shared" si="32"/>
        <v>1</v>
      </c>
      <c r="AT27" s="32">
        <f t="shared" si="32"/>
        <v>1</v>
      </c>
      <c r="AU27" s="32">
        <f t="shared" si="32"/>
        <v>1</v>
      </c>
      <c r="AV27" s="32">
        <f t="shared" ref="AV27:BE35" si="33">IF($F27=" ", " ", IF(AND(AV$4&gt;=$O27,AV$4&lt;$P27),1,0))</f>
        <v>1</v>
      </c>
      <c r="AW27" s="32">
        <f t="shared" si="33"/>
        <v>1</v>
      </c>
      <c r="AX27" s="32">
        <f t="shared" si="33"/>
        <v>1</v>
      </c>
      <c r="AY27" s="32">
        <f t="shared" si="33"/>
        <v>1</v>
      </c>
      <c r="AZ27" s="32">
        <f t="shared" si="33"/>
        <v>1</v>
      </c>
      <c r="BA27" s="32">
        <f t="shared" si="33"/>
        <v>1</v>
      </c>
      <c r="BB27" s="32">
        <f t="shared" si="33"/>
        <v>1</v>
      </c>
      <c r="BC27" s="32">
        <f t="shared" si="33"/>
        <v>1</v>
      </c>
      <c r="BD27" s="32">
        <f t="shared" si="33"/>
        <v>0</v>
      </c>
      <c r="BE27" s="32">
        <f t="shared" si="33"/>
        <v>0</v>
      </c>
      <c r="BF27" s="32">
        <f t="shared" ref="BF27:BO35" si="34">IF($F27=" ", " ", IF(AND(BF$4&gt;=$O27,BF$4&lt;$P27),1,0))</f>
        <v>0</v>
      </c>
      <c r="BG27" s="32">
        <f t="shared" si="34"/>
        <v>0</v>
      </c>
      <c r="BH27" s="32">
        <f t="shared" si="34"/>
        <v>0</v>
      </c>
      <c r="BI27" s="32">
        <f t="shared" si="34"/>
        <v>0</v>
      </c>
      <c r="BJ27" s="32">
        <f t="shared" si="34"/>
        <v>0</v>
      </c>
      <c r="BK27" s="32">
        <f t="shared" si="34"/>
        <v>0</v>
      </c>
      <c r="BL27" s="32">
        <f t="shared" si="34"/>
        <v>0</v>
      </c>
      <c r="BM27" s="32">
        <f t="shared" si="34"/>
        <v>0</v>
      </c>
      <c r="BN27" s="32">
        <f t="shared" si="34"/>
        <v>0</v>
      </c>
      <c r="BO27" s="32">
        <f t="shared" si="34"/>
        <v>0</v>
      </c>
      <c r="BP27" s="32">
        <f t="shared" ref="BP27:BY35" si="35">IF($F27=" ", " ", IF(AND(BP$4&gt;=$O27,BP$4&lt;$P27),1,0))</f>
        <v>0</v>
      </c>
      <c r="BQ27" s="32">
        <f t="shared" si="35"/>
        <v>0</v>
      </c>
      <c r="BR27" s="32">
        <f t="shared" si="35"/>
        <v>0</v>
      </c>
      <c r="BS27" s="32">
        <f t="shared" si="35"/>
        <v>0</v>
      </c>
      <c r="BT27" s="32">
        <f t="shared" si="35"/>
        <v>0</v>
      </c>
      <c r="BU27" s="32">
        <f t="shared" si="35"/>
        <v>0</v>
      </c>
      <c r="BV27" s="32">
        <f t="shared" si="35"/>
        <v>0</v>
      </c>
      <c r="BW27" s="32">
        <f t="shared" si="35"/>
        <v>0</v>
      </c>
      <c r="BX27" s="32">
        <f t="shared" si="35"/>
        <v>0</v>
      </c>
      <c r="BY27" s="32">
        <f t="shared" si="35"/>
        <v>0</v>
      </c>
      <c r="BZ27" s="32">
        <f t="shared" ref="BZ27:CI35" si="36">IF($F27=" ", " ", IF(AND(BZ$4&gt;=$O27,BZ$4&lt;$P27),1,0))</f>
        <v>0</v>
      </c>
      <c r="CA27" s="32">
        <f t="shared" si="36"/>
        <v>0</v>
      </c>
      <c r="CB27" s="32">
        <f t="shared" si="36"/>
        <v>0</v>
      </c>
      <c r="CC27" s="32">
        <f t="shared" si="36"/>
        <v>0</v>
      </c>
      <c r="CD27" s="32">
        <f t="shared" si="36"/>
        <v>0</v>
      </c>
      <c r="CE27" s="32">
        <f t="shared" si="36"/>
        <v>0</v>
      </c>
      <c r="CF27" s="32">
        <f t="shared" si="36"/>
        <v>0</v>
      </c>
      <c r="CG27" s="32">
        <f t="shared" si="36"/>
        <v>0</v>
      </c>
      <c r="CH27" s="32">
        <f t="shared" si="36"/>
        <v>0</v>
      </c>
      <c r="CI27" s="32">
        <f t="shared" si="36"/>
        <v>0</v>
      </c>
      <c r="CJ27" s="32">
        <f t="shared" ref="CJ27:CS35" si="37">IF($F27=" ", " ", IF(AND(CJ$4&gt;=$O27,CJ$4&lt;$P27),1,0))</f>
        <v>0</v>
      </c>
      <c r="CK27" s="32">
        <f t="shared" si="37"/>
        <v>0</v>
      </c>
      <c r="CL27" s="32">
        <f t="shared" si="37"/>
        <v>0</v>
      </c>
      <c r="CM27" s="32">
        <f t="shared" si="37"/>
        <v>0</v>
      </c>
      <c r="CN27" s="32">
        <f t="shared" si="37"/>
        <v>0</v>
      </c>
      <c r="CO27" s="32">
        <f t="shared" si="37"/>
        <v>0</v>
      </c>
      <c r="CP27" s="32">
        <f t="shared" si="37"/>
        <v>0</v>
      </c>
      <c r="CQ27" s="32">
        <f t="shared" si="37"/>
        <v>0</v>
      </c>
      <c r="CR27" s="32">
        <f t="shared" si="37"/>
        <v>0</v>
      </c>
      <c r="CS27" s="32">
        <f t="shared" si="37"/>
        <v>0</v>
      </c>
      <c r="CT27" s="32">
        <f t="shared" ref="CT27:CZ35" si="38">IF($F27=" ", " ", IF(AND(CT$4&gt;=$O27,CT$4&lt;$P27),1,0))</f>
        <v>0</v>
      </c>
      <c r="CU27" s="32">
        <f t="shared" si="38"/>
        <v>0</v>
      </c>
      <c r="CV27" s="32">
        <f t="shared" si="38"/>
        <v>0</v>
      </c>
      <c r="CW27" s="32">
        <f t="shared" si="38"/>
        <v>0</v>
      </c>
      <c r="CX27" s="32">
        <f t="shared" si="38"/>
        <v>0</v>
      </c>
      <c r="CY27" s="32">
        <f t="shared" si="38"/>
        <v>0</v>
      </c>
      <c r="CZ27" s="32">
        <f t="shared" si="38"/>
        <v>0</v>
      </c>
    </row>
    <row r="28" spans="1:104" ht="16" x14ac:dyDescent="0.2">
      <c r="A28" s="1" t="s">
        <v>22</v>
      </c>
      <c r="B28" s="1" t="s">
        <v>214</v>
      </c>
      <c r="C28" s="2" t="s">
        <v>101</v>
      </c>
      <c r="D28" s="29" t="s">
        <v>30</v>
      </c>
      <c r="E28" s="42" t="s">
        <v>46</v>
      </c>
      <c r="F28" s="50" t="s">
        <v>32</v>
      </c>
      <c r="G28" s="37" t="s">
        <v>32</v>
      </c>
      <c r="H28" s="37" t="s">
        <v>45</v>
      </c>
      <c r="I28" s="6">
        <f t="shared" si="17"/>
        <v>38</v>
      </c>
      <c r="J28" s="6">
        <f t="shared" si="6"/>
        <v>32</v>
      </c>
      <c r="K28" s="55">
        <f t="shared" si="7"/>
        <v>0</v>
      </c>
      <c r="L28" s="55">
        <f t="shared" si="7"/>
        <v>99</v>
      </c>
      <c r="M28" s="55">
        <f t="shared" si="7"/>
        <v>189</v>
      </c>
      <c r="N28" s="55">
        <f t="shared" si="7"/>
        <v>0</v>
      </c>
      <c r="O28" s="31">
        <v>45644</v>
      </c>
      <c r="P28" s="31">
        <v>45682</v>
      </c>
      <c r="Q28" s="5" t="s">
        <v>108</v>
      </c>
      <c r="R28" s="32">
        <f t="shared" si="30"/>
        <v>0</v>
      </c>
      <c r="S28" s="32">
        <f t="shared" si="30"/>
        <v>0</v>
      </c>
      <c r="T28" s="32">
        <f t="shared" si="30"/>
        <v>0</v>
      </c>
      <c r="U28" s="32">
        <f t="shared" si="30"/>
        <v>0</v>
      </c>
      <c r="V28" s="32">
        <f t="shared" si="30"/>
        <v>0</v>
      </c>
      <c r="W28" s="32">
        <f t="shared" si="30"/>
        <v>0</v>
      </c>
      <c r="X28" s="32">
        <f t="shared" si="30"/>
        <v>0</v>
      </c>
      <c r="Y28" s="32">
        <f t="shared" si="30"/>
        <v>0</v>
      </c>
      <c r="Z28" s="32">
        <f t="shared" si="30"/>
        <v>0</v>
      </c>
      <c r="AA28" s="32">
        <f t="shared" si="30"/>
        <v>0</v>
      </c>
      <c r="AB28" s="32">
        <f t="shared" si="31"/>
        <v>0</v>
      </c>
      <c r="AC28" s="32">
        <f t="shared" si="31"/>
        <v>0</v>
      </c>
      <c r="AD28" s="32">
        <f t="shared" si="31"/>
        <v>0</v>
      </c>
      <c r="AE28" s="32">
        <f t="shared" si="31"/>
        <v>0</v>
      </c>
      <c r="AF28" s="32">
        <f t="shared" si="31"/>
        <v>0</v>
      </c>
      <c r="AG28" s="32">
        <f t="shared" si="31"/>
        <v>0</v>
      </c>
      <c r="AH28" s="32">
        <f t="shared" si="31"/>
        <v>0</v>
      </c>
      <c r="AI28" s="32">
        <f t="shared" si="31"/>
        <v>0</v>
      </c>
      <c r="AJ28" s="32">
        <f t="shared" si="31"/>
        <v>0</v>
      </c>
      <c r="AK28" s="32">
        <f t="shared" si="31"/>
        <v>0</v>
      </c>
      <c r="AL28" s="32">
        <f t="shared" si="32"/>
        <v>0</v>
      </c>
      <c r="AM28" s="32">
        <f t="shared" si="32"/>
        <v>0</v>
      </c>
      <c r="AN28" s="32">
        <f t="shared" si="32"/>
        <v>0</v>
      </c>
      <c r="AO28" s="32">
        <f t="shared" si="32"/>
        <v>0</v>
      </c>
      <c r="AP28" s="32">
        <f t="shared" si="32"/>
        <v>0</v>
      </c>
      <c r="AQ28" s="32">
        <f t="shared" si="32"/>
        <v>0</v>
      </c>
      <c r="AR28" s="32">
        <f t="shared" si="32"/>
        <v>0</v>
      </c>
      <c r="AS28" s="32">
        <f t="shared" si="32"/>
        <v>0</v>
      </c>
      <c r="AT28" s="32">
        <f t="shared" si="32"/>
        <v>0</v>
      </c>
      <c r="AU28" s="32">
        <f t="shared" si="32"/>
        <v>0</v>
      </c>
      <c r="AV28" s="32">
        <f t="shared" si="33"/>
        <v>0</v>
      </c>
      <c r="AW28" s="32">
        <f t="shared" si="33"/>
        <v>0</v>
      </c>
      <c r="AX28" s="32">
        <f t="shared" si="33"/>
        <v>0</v>
      </c>
      <c r="AY28" s="32">
        <f t="shared" si="33"/>
        <v>0</v>
      </c>
      <c r="AZ28" s="32">
        <f t="shared" si="33"/>
        <v>0</v>
      </c>
      <c r="BA28" s="32">
        <f t="shared" si="33"/>
        <v>0</v>
      </c>
      <c r="BB28" s="32">
        <f t="shared" si="33"/>
        <v>0</v>
      </c>
      <c r="BC28" s="32">
        <f t="shared" si="33"/>
        <v>0</v>
      </c>
      <c r="BD28" s="32">
        <f t="shared" si="33"/>
        <v>1</v>
      </c>
      <c r="BE28" s="32">
        <f t="shared" si="33"/>
        <v>1</v>
      </c>
      <c r="BF28" s="32">
        <f t="shared" si="34"/>
        <v>1</v>
      </c>
      <c r="BG28" s="32">
        <f t="shared" si="34"/>
        <v>1</v>
      </c>
      <c r="BH28" s="32">
        <f t="shared" si="34"/>
        <v>1</v>
      </c>
      <c r="BI28" s="32">
        <f t="shared" si="34"/>
        <v>1</v>
      </c>
      <c r="BJ28" s="32">
        <f t="shared" si="34"/>
        <v>1</v>
      </c>
      <c r="BK28" s="32">
        <f t="shared" si="34"/>
        <v>1</v>
      </c>
      <c r="BL28" s="32">
        <f t="shared" si="34"/>
        <v>1</v>
      </c>
      <c r="BM28" s="32">
        <f t="shared" si="34"/>
        <v>1</v>
      </c>
      <c r="BN28" s="32">
        <f t="shared" si="34"/>
        <v>1</v>
      </c>
      <c r="BO28" s="32">
        <f t="shared" si="34"/>
        <v>1</v>
      </c>
      <c r="BP28" s="32">
        <f t="shared" si="35"/>
        <v>1</v>
      </c>
      <c r="BQ28" s="32">
        <f t="shared" si="35"/>
        <v>1</v>
      </c>
      <c r="BR28" s="32">
        <f t="shared" si="35"/>
        <v>1</v>
      </c>
      <c r="BS28" s="32">
        <f t="shared" si="35"/>
        <v>1</v>
      </c>
      <c r="BT28" s="32">
        <f t="shared" si="35"/>
        <v>1</v>
      </c>
      <c r="BU28" s="32">
        <f t="shared" si="35"/>
        <v>1</v>
      </c>
      <c r="BV28" s="32">
        <f t="shared" si="35"/>
        <v>1</v>
      </c>
      <c r="BW28" s="32">
        <f t="shared" si="35"/>
        <v>1</v>
      </c>
      <c r="BX28" s="32">
        <f t="shared" si="35"/>
        <v>1</v>
      </c>
      <c r="BY28" s="32">
        <f t="shared" si="35"/>
        <v>1</v>
      </c>
      <c r="BZ28" s="32">
        <f t="shared" si="36"/>
        <v>1</v>
      </c>
      <c r="CA28" s="32">
        <f t="shared" si="36"/>
        <v>1</v>
      </c>
      <c r="CB28" s="32">
        <f t="shared" si="36"/>
        <v>1</v>
      </c>
      <c r="CC28" s="32">
        <f t="shared" si="36"/>
        <v>1</v>
      </c>
      <c r="CD28" s="32">
        <f t="shared" si="36"/>
        <v>1</v>
      </c>
      <c r="CE28" s="32">
        <f t="shared" si="36"/>
        <v>1</v>
      </c>
      <c r="CF28" s="32">
        <f t="shared" si="36"/>
        <v>1</v>
      </c>
      <c r="CG28" s="32">
        <f t="shared" si="36"/>
        <v>1</v>
      </c>
      <c r="CH28" s="32">
        <f t="shared" si="36"/>
        <v>1</v>
      </c>
      <c r="CI28" s="32">
        <f t="shared" si="36"/>
        <v>1</v>
      </c>
      <c r="CJ28" s="32">
        <f t="shared" si="37"/>
        <v>1</v>
      </c>
      <c r="CK28" s="32">
        <f t="shared" si="37"/>
        <v>1</v>
      </c>
      <c r="CL28" s="32">
        <f t="shared" si="37"/>
        <v>1</v>
      </c>
      <c r="CM28" s="32">
        <f t="shared" si="37"/>
        <v>1</v>
      </c>
      <c r="CN28" s="32">
        <f t="shared" si="37"/>
        <v>1</v>
      </c>
      <c r="CO28" s="32">
        <f t="shared" si="37"/>
        <v>1</v>
      </c>
      <c r="CP28" s="32">
        <f t="shared" si="37"/>
        <v>0</v>
      </c>
      <c r="CQ28" s="32">
        <f t="shared" si="37"/>
        <v>0</v>
      </c>
      <c r="CR28" s="32">
        <f t="shared" si="37"/>
        <v>0</v>
      </c>
      <c r="CS28" s="32">
        <f t="shared" si="37"/>
        <v>0</v>
      </c>
      <c r="CT28" s="32">
        <f t="shared" si="38"/>
        <v>0</v>
      </c>
      <c r="CU28" s="32">
        <f t="shared" si="38"/>
        <v>0</v>
      </c>
      <c r="CV28" s="32">
        <f t="shared" si="38"/>
        <v>0</v>
      </c>
      <c r="CW28" s="32">
        <f t="shared" si="38"/>
        <v>0</v>
      </c>
      <c r="CX28" s="32">
        <f t="shared" si="38"/>
        <v>0</v>
      </c>
      <c r="CY28" s="32">
        <f t="shared" si="38"/>
        <v>0</v>
      </c>
      <c r="CZ28" s="32">
        <f t="shared" si="38"/>
        <v>0</v>
      </c>
    </row>
    <row r="29" spans="1:104" x14ac:dyDescent="0.2">
      <c r="A29" s="1" t="s">
        <v>22</v>
      </c>
      <c r="B29" s="1" t="s">
        <v>214</v>
      </c>
      <c r="C29" s="2" t="s">
        <v>101</v>
      </c>
      <c r="D29" s="29" t="s">
        <v>30</v>
      </c>
      <c r="E29" s="42">
        <v>9</v>
      </c>
      <c r="F29" s="49" t="s">
        <v>109</v>
      </c>
      <c r="G29" s="37" t="s">
        <v>27</v>
      </c>
      <c r="H29" s="37" t="s">
        <v>33</v>
      </c>
      <c r="I29" s="6">
        <f t="shared" si="17"/>
        <v>82</v>
      </c>
      <c r="J29" s="6">
        <f t="shared" si="6"/>
        <v>69</v>
      </c>
      <c r="K29" s="55">
        <f t="shared" si="7"/>
        <v>153</v>
      </c>
      <c r="L29" s="55">
        <f t="shared" si="7"/>
        <v>225</v>
      </c>
      <c r="M29" s="55">
        <f t="shared" si="7"/>
        <v>234</v>
      </c>
      <c r="N29" s="55">
        <f t="shared" si="7"/>
        <v>9</v>
      </c>
      <c r="O29" s="33">
        <v>45607</v>
      </c>
      <c r="P29" s="31">
        <v>45689</v>
      </c>
      <c r="Q29" s="5"/>
      <c r="R29" s="32">
        <f t="shared" si="30"/>
        <v>0</v>
      </c>
      <c r="S29" s="32">
        <f t="shared" si="30"/>
        <v>1</v>
      </c>
      <c r="T29" s="32">
        <f t="shared" si="30"/>
        <v>1</v>
      </c>
      <c r="U29" s="32">
        <f t="shared" si="30"/>
        <v>1</v>
      </c>
      <c r="V29" s="32">
        <f t="shared" si="30"/>
        <v>1</v>
      </c>
      <c r="W29" s="32">
        <f t="shared" si="30"/>
        <v>1</v>
      </c>
      <c r="X29" s="32">
        <f t="shared" si="30"/>
        <v>1</v>
      </c>
      <c r="Y29" s="32">
        <f t="shared" si="30"/>
        <v>1</v>
      </c>
      <c r="Z29" s="32">
        <f t="shared" si="30"/>
        <v>1</v>
      </c>
      <c r="AA29" s="32">
        <f t="shared" si="30"/>
        <v>1</v>
      </c>
      <c r="AB29" s="32">
        <f t="shared" si="31"/>
        <v>1</v>
      </c>
      <c r="AC29" s="32">
        <f t="shared" si="31"/>
        <v>1</v>
      </c>
      <c r="AD29" s="32">
        <f t="shared" si="31"/>
        <v>1</v>
      </c>
      <c r="AE29" s="32">
        <f t="shared" si="31"/>
        <v>1</v>
      </c>
      <c r="AF29" s="32">
        <f t="shared" si="31"/>
        <v>1</v>
      </c>
      <c r="AG29" s="32">
        <f t="shared" si="31"/>
        <v>1</v>
      </c>
      <c r="AH29" s="32">
        <f t="shared" si="31"/>
        <v>1</v>
      </c>
      <c r="AI29" s="32">
        <f t="shared" si="31"/>
        <v>1</v>
      </c>
      <c r="AJ29" s="32">
        <f t="shared" si="31"/>
        <v>1</v>
      </c>
      <c r="AK29" s="32">
        <f t="shared" si="31"/>
        <v>1</v>
      </c>
      <c r="AL29" s="32">
        <f t="shared" si="32"/>
        <v>1</v>
      </c>
      <c r="AM29" s="32">
        <f t="shared" si="32"/>
        <v>1</v>
      </c>
      <c r="AN29" s="32">
        <f t="shared" si="32"/>
        <v>1</v>
      </c>
      <c r="AO29" s="32">
        <f t="shared" si="32"/>
        <v>1</v>
      </c>
      <c r="AP29" s="32">
        <f t="shared" si="32"/>
        <v>1</v>
      </c>
      <c r="AQ29" s="32">
        <f t="shared" si="32"/>
        <v>1</v>
      </c>
      <c r="AR29" s="32">
        <f t="shared" si="32"/>
        <v>1</v>
      </c>
      <c r="AS29" s="32">
        <f t="shared" si="32"/>
        <v>1</v>
      </c>
      <c r="AT29" s="32">
        <f t="shared" si="32"/>
        <v>1</v>
      </c>
      <c r="AU29" s="32">
        <f t="shared" si="32"/>
        <v>1</v>
      </c>
      <c r="AV29" s="32">
        <f t="shared" si="33"/>
        <v>1</v>
      </c>
      <c r="AW29" s="32">
        <f t="shared" si="33"/>
        <v>1</v>
      </c>
      <c r="AX29" s="32">
        <f t="shared" si="33"/>
        <v>1</v>
      </c>
      <c r="AY29" s="32">
        <f t="shared" si="33"/>
        <v>1</v>
      </c>
      <c r="AZ29" s="32">
        <f t="shared" si="33"/>
        <v>1</v>
      </c>
      <c r="BA29" s="32">
        <f t="shared" si="33"/>
        <v>1</v>
      </c>
      <c r="BB29" s="32">
        <f t="shared" si="33"/>
        <v>1</v>
      </c>
      <c r="BC29" s="32">
        <f t="shared" si="33"/>
        <v>1</v>
      </c>
      <c r="BD29" s="32">
        <f t="shared" si="33"/>
        <v>1</v>
      </c>
      <c r="BE29" s="32">
        <f t="shared" si="33"/>
        <v>1</v>
      </c>
      <c r="BF29" s="32">
        <f t="shared" si="34"/>
        <v>1</v>
      </c>
      <c r="BG29" s="32">
        <f t="shared" si="34"/>
        <v>1</v>
      </c>
      <c r="BH29" s="32">
        <f t="shared" si="34"/>
        <v>1</v>
      </c>
      <c r="BI29" s="32">
        <f t="shared" si="34"/>
        <v>1</v>
      </c>
      <c r="BJ29" s="32">
        <f t="shared" si="34"/>
        <v>1</v>
      </c>
      <c r="BK29" s="32">
        <f t="shared" si="34"/>
        <v>1</v>
      </c>
      <c r="BL29" s="32">
        <f t="shared" si="34"/>
        <v>1</v>
      </c>
      <c r="BM29" s="32">
        <f t="shared" si="34"/>
        <v>1</v>
      </c>
      <c r="BN29" s="32">
        <f t="shared" si="34"/>
        <v>1</v>
      </c>
      <c r="BO29" s="32">
        <f t="shared" si="34"/>
        <v>1</v>
      </c>
      <c r="BP29" s="32">
        <f t="shared" si="35"/>
        <v>1</v>
      </c>
      <c r="BQ29" s="32">
        <f t="shared" si="35"/>
        <v>1</v>
      </c>
      <c r="BR29" s="32">
        <f t="shared" si="35"/>
        <v>1</v>
      </c>
      <c r="BS29" s="32">
        <f t="shared" si="35"/>
        <v>1</v>
      </c>
      <c r="BT29" s="32">
        <f t="shared" si="35"/>
        <v>1</v>
      </c>
      <c r="BU29" s="32">
        <f t="shared" si="35"/>
        <v>1</v>
      </c>
      <c r="BV29" s="32">
        <f t="shared" si="35"/>
        <v>1</v>
      </c>
      <c r="BW29" s="32">
        <f t="shared" si="35"/>
        <v>1</v>
      </c>
      <c r="BX29" s="32">
        <f t="shared" si="35"/>
        <v>1</v>
      </c>
      <c r="BY29" s="32">
        <f t="shared" si="35"/>
        <v>1</v>
      </c>
      <c r="BZ29" s="32">
        <f t="shared" si="36"/>
        <v>1</v>
      </c>
      <c r="CA29" s="32">
        <f t="shared" si="36"/>
        <v>1</v>
      </c>
      <c r="CB29" s="32">
        <f t="shared" si="36"/>
        <v>1</v>
      </c>
      <c r="CC29" s="32">
        <f t="shared" si="36"/>
        <v>1</v>
      </c>
      <c r="CD29" s="32">
        <f t="shared" si="36"/>
        <v>1</v>
      </c>
      <c r="CE29" s="32">
        <f t="shared" si="36"/>
        <v>1</v>
      </c>
      <c r="CF29" s="32">
        <f t="shared" si="36"/>
        <v>1</v>
      </c>
      <c r="CG29" s="32">
        <f t="shared" si="36"/>
        <v>1</v>
      </c>
      <c r="CH29" s="32">
        <f t="shared" si="36"/>
        <v>1</v>
      </c>
      <c r="CI29" s="32">
        <f t="shared" si="36"/>
        <v>1</v>
      </c>
      <c r="CJ29" s="32">
        <f t="shared" si="37"/>
        <v>1</v>
      </c>
      <c r="CK29" s="32">
        <f t="shared" si="37"/>
        <v>1</v>
      </c>
      <c r="CL29" s="32">
        <f t="shared" si="37"/>
        <v>1</v>
      </c>
      <c r="CM29" s="32">
        <f t="shared" si="37"/>
        <v>1</v>
      </c>
      <c r="CN29" s="32">
        <f t="shared" si="37"/>
        <v>1</v>
      </c>
      <c r="CO29" s="32">
        <f t="shared" si="37"/>
        <v>1</v>
      </c>
      <c r="CP29" s="32">
        <f t="shared" si="37"/>
        <v>1</v>
      </c>
      <c r="CQ29" s="32">
        <f t="shared" si="37"/>
        <v>1</v>
      </c>
      <c r="CR29" s="32">
        <f t="shared" si="37"/>
        <v>1</v>
      </c>
      <c r="CS29" s="32">
        <f t="shared" si="37"/>
        <v>1</v>
      </c>
      <c r="CT29" s="32">
        <f t="shared" si="38"/>
        <v>1</v>
      </c>
      <c r="CU29" s="32">
        <f t="shared" si="38"/>
        <v>1</v>
      </c>
      <c r="CV29" s="32">
        <f t="shared" si="38"/>
        <v>1</v>
      </c>
      <c r="CW29" s="32">
        <f t="shared" si="38"/>
        <v>0</v>
      </c>
      <c r="CX29" s="32">
        <f t="shared" si="38"/>
        <v>0</v>
      </c>
      <c r="CY29" s="32">
        <f t="shared" si="38"/>
        <v>0</v>
      </c>
      <c r="CZ29" s="32">
        <f t="shared" si="38"/>
        <v>0</v>
      </c>
    </row>
    <row r="30" spans="1:104" x14ac:dyDescent="0.2">
      <c r="A30" s="1" t="s">
        <v>22</v>
      </c>
      <c r="B30" s="1" t="s">
        <v>214</v>
      </c>
      <c r="C30" s="2" t="s">
        <v>101</v>
      </c>
      <c r="D30" s="29" t="s">
        <v>30</v>
      </c>
      <c r="E30" s="42">
        <v>10</v>
      </c>
      <c r="F30" s="49" t="s">
        <v>110</v>
      </c>
      <c r="G30" s="37" t="s">
        <v>27</v>
      </c>
      <c r="H30" s="37" t="s">
        <v>33</v>
      </c>
      <c r="I30" s="6">
        <f t="shared" si="17"/>
        <v>75</v>
      </c>
      <c r="J30" s="6">
        <f t="shared" si="6"/>
        <v>63</v>
      </c>
      <c r="K30" s="55">
        <f t="shared" si="7"/>
        <v>99</v>
      </c>
      <c r="L30" s="55">
        <f t="shared" si="7"/>
        <v>225</v>
      </c>
      <c r="M30" s="55">
        <f t="shared" si="7"/>
        <v>234</v>
      </c>
      <c r="N30" s="55">
        <f t="shared" si="7"/>
        <v>9</v>
      </c>
      <c r="O30" s="33">
        <v>45614</v>
      </c>
      <c r="P30" s="31">
        <v>45689</v>
      </c>
      <c r="Q30" s="5"/>
      <c r="R30" s="32">
        <f t="shared" si="30"/>
        <v>0</v>
      </c>
      <c r="S30" s="32">
        <f t="shared" si="30"/>
        <v>0</v>
      </c>
      <c r="T30" s="32">
        <f t="shared" si="30"/>
        <v>0</v>
      </c>
      <c r="U30" s="32">
        <f t="shared" si="30"/>
        <v>0</v>
      </c>
      <c r="V30" s="32">
        <f t="shared" si="30"/>
        <v>0</v>
      </c>
      <c r="W30" s="32">
        <f t="shared" si="30"/>
        <v>0</v>
      </c>
      <c r="X30" s="32">
        <f t="shared" si="30"/>
        <v>0</v>
      </c>
      <c r="Y30" s="32">
        <f t="shared" si="30"/>
        <v>0</v>
      </c>
      <c r="Z30" s="32">
        <f t="shared" si="30"/>
        <v>1</v>
      </c>
      <c r="AA30" s="32">
        <f t="shared" si="30"/>
        <v>1</v>
      </c>
      <c r="AB30" s="32">
        <f t="shared" si="31"/>
        <v>1</v>
      </c>
      <c r="AC30" s="32">
        <f t="shared" si="31"/>
        <v>1</v>
      </c>
      <c r="AD30" s="32">
        <f t="shared" si="31"/>
        <v>1</v>
      </c>
      <c r="AE30" s="32">
        <f t="shared" si="31"/>
        <v>1</v>
      </c>
      <c r="AF30" s="32">
        <f t="shared" si="31"/>
        <v>1</v>
      </c>
      <c r="AG30" s="32">
        <f t="shared" si="31"/>
        <v>1</v>
      </c>
      <c r="AH30" s="32">
        <f t="shared" si="31"/>
        <v>1</v>
      </c>
      <c r="AI30" s="32">
        <f t="shared" si="31"/>
        <v>1</v>
      </c>
      <c r="AJ30" s="32">
        <f t="shared" si="31"/>
        <v>1</v>
      </c>
      <c r="AK30" s="32">
        <f t="shared" si="31"/>
        <v>1</v>
      </c>
      <c r="AL30" s="32">
        <f t="shared" si="32"/>
        <v>1</v>
      </c>
      <c r="AM30" s="32">
        <f t="shared" si="32"/>
        <v>1</v>
      </c>
      <c r="AN30" s="32">
        <f t="shared" si="32"/>
        <v>1</v>
      </c>
      <c r="AO30" s="32">
        <f t="shared" si="32"/>
        <v>1</v>
      </c>
      <c r="AP30" s="32">
        <f t="shared" si="32"/>
        <v>1</v>
      </c>
      <c r="AQ30" s="32">
        <f t="shared" si="32"/>
        <v>1</v>
      </c>
      <c r="AR30" s="32">
        <f t="shared" si="32"/>
        <v>1</v>
      </c>
      <c r="AS30" s="32">
        <f t="shared" si="32"/>
        <v>1</v>
      </c>
      <c r="AT30" s="32">
        <f t="shared" si="32"/>
        <v>1</v>
      </c>
      <c r="AU30" s="32">
        <f t="shared" si="32"/>
        <v>1</v>
      </c>
      <c r="AV30" s="32">
        <f t="shared" si="33"/>
        <v>1</v>
      </c>
      <c r="AW30" s="32">
        <f t="shared" si="33"/>
        <v>1</v>
      </c>
      <c r="AX30" s="32">
        <f t="shared" si="33"/>
        <v>1</v>
      </c>
      <c r="AY30" s="32">
        <f t="shared" si="33"/>
        <v>1</v>
      </c>
      <c r="AZ30" s="32">
        <f t="shared" si="33"/>
        <v>1</v>
      </c>
      <c r="BA30" s="32">
        <f t="shared" si="33"/>
        <v>1</v>
      </c>
      <c r="BB30" s="32">
        <f t="shared" si="33"/>
        <v>1</v>
      </c>
      <c r="BC30" s="32">
        <f t="shared" si="33"/>
        <v>1</v>
      </c>
      <c r="BD30" s="32">
        <f t="shared" si="33"/>
        <v>1</v>
      </c>
      <c r="BE30" s="32">
        <f t="shared" si="33"/>
        <v>1</v>
      </c>
      <c r="BF30" s="32">
        <f t="shared" si="34"/>
        <v>1</v>
      </c>
      <c r="BG30" s="32">
        <f t="shared" si="34"/>
        <v>1</v>
      </c>
      <c r="BH30" s="32">
        <f t="shared" si="34"/>
        <v>1</v>
      </c>
      <c r="BI30" s="32">
        <f t="shared" si="34"/>
        <v>1</v>
      </c>
      <c r="BJ30" s="32">
        <f t="shared" si="34"/>
        <v>1</v>
      </c>
      <c r="BK30" s="32">
        <f t="shared" si="34"/>
        <v>1</v>
      </c>
      <c r="BL30" s="32">
        <f t="shared" si="34"/>
        <v>1</v>
      </c>
      <c r="BM30" s="32">
        <f t="shared" si="34"/>
        <v>1</v>
      </c>
      <c r="BN30" s="32">
        <f t="shared" si="34"/>
        <v>1</v>
      </c>
      <c r="BO30" s="32">
        <f t="shared" si="34"/>
        <v>1</v>
      </c>
      <c r="BP30" s="32">
        <f t="shared" si="35"/>
        <v>1</v>
      </c>
      <c r="BQ30" s="32">
        <f t="shared" si="35"/>
        <v>1</v>
      </c>
      <c r="BR30" s="32">
        <f t="shared" si="35"/>
        <v>1</v>
      </c>
      <c r="BS30" s="32">
        <f t="shared" si="35"/>
        <v>1</v>
      </c>
      <c r="BT30" s="32">
        <f t="shared" si="35"/>
        <v>1</v>
      </c>
      <c r="BU30" s="32">
        <f t="shared" si="35"/>
        <v>1</v>
      </c>
      <c r="BV30" s="32">
        <f t="shared" si="35"/>
        <v>1</v>
      </c>
      <c r="BW30" s="32">
        <f t="shared" si="35"/>
        <v>1</v>
      </c>
      <c r="BX30" s="32">
        <f t="shared" si="35"/>
        <v>1</v>
      </c>
      <c r="BY30" s="32">
        <f t="shared" si="35"/>
        <v>1</v>
      </c>
      <c r="BZ30" s="32">
        <f t="shared" si="36"/>
        <v>1</v>
      </c>
      <c r="CA30" s="32">
        <f t="shared" si="36"/>
        <v>1</v>
      </c>
      <c r="CB30" s="32">
        <f t="shared" si="36"/>
        <v>1</v>
      </c>
      <c r="CC30" s="32">
        <f t="shared" si="36"/>
        <v>1</v>
      </c>
      <c r="CD30" s="32">
        <f t="shared" si="36"/>
        <v>1</v>
      </c>
      <c r="CE30" s="32">
        <f t="shared" si="36"/>
        <v>1</v>
      </c>
      <c r="CF30" s="32">
        <f t="shared" si="36"/>
        <v>1</v>
      </c>
      <c r="CG30" s="32">
        <f t="shared" si="36"/>
        <v>1</v>
      </c>
      <c r="CH30" s="32">
        <f t="shared" si="36"/>
        <v>1</v>
      </c>
      <c r="CI30" s="32">
        <f t="shared" si="36"/>
        <v>1</v>
      </c>
      <c r="CJ30" s="32">
        <f t="shared" si="37"/>
        <v>1</v>
      </c>
      <c r="CK30" s="32">
        <f t="shared" si="37"/>
        <v>1</v>
      </c>
      <c r="CL30" s="32">
        <f t="shared" si="37"/>
        <v>1</v>
      </c>
      <c r="CM30" s="32">
        <f t="shared" si="37"/>
        <v>1</v>
      </c>
      <c r="CN30" s="32">
        <f t="shared" si="37"/>
        <v>1</v>
      </c>
      <c r="CO30" s="32">
        <f t="shared" si="37"/>
        <v>1</v>
      </c>
      <c r="CP30" s="32">
        <f t="shared" si="37"/>
        <v>1</v>
      </c>
      <c r="CQ30" s="32">
        <f t="shared" si="37"/>
        <v>1</v>
      </c>
      <c r="CR30" s="32">
        <f t="shared" si="37"/>
        <v>1</v>
      </c>
      <c r="CS30" s="32">
        <f t="shared" si="37"/>
        <v>1</v>
      </c>
      <c r="CT30" s="32">
        <f t="shared" si="38"/>
        <v>1</v>
      </c>
      <c r="CU30" s="32">
        <f t="shared" si="38"/>
        <v>1</v>
      </c>
      <c r="CV30" s="32">
        <f t="shared" si="38"/>
        <v>1</v>
      </c>
      <c r="CW30" s="32">
        <f t="shared" si="38"/>
        <v>0</v>
      </c>
      <c r="CX30" s="32">
        <f t="shared" si="38"/>
        <v>0</v>
      </c>
      <c r="CY30" s="32">
        <f t="shared" si="38"/>
        <v>0</v>
      </c>
      <c r="CZ30" s="32">
        <f t="shared" si="38"/>
        <v>0</v>
      </c>
    </row>
    <row r="31" spans="1:104" x14ac:dyDescent="0.2">
      <c r="A31" s="1" t="s">
        <v>22</v>
      </c>
      <c r="B31" s="1" t="s">
        <v>214</v>
      </c>
      <c r="C31" s="2" t="s">
        <v>101</v>
      </c>
      <c r="D31" s="29" t="s">
        <v>30</v>
      </c>
      <c r="E31" s="42">
        <v>11</v>
      </c>
      <c r="F31" s="49" t="s">
        <v>32</v>
      </c>
      <c r="G31" s="37" t="s">
        <v>32</v>
      </c>
      <c r="H31" s="37" t="s">
        <v>45</v>
      </c>
      <c r="I31" s="6">
        <f t="shared" si="17"/>
        <v>68</v>
      </c>
      <c r="J31" s="6">
        <f t="shared" si="6"/>
        <v>57</v>
      </c>
      <c r="K31" s="55">
        <f t="shared" si="7"/>
        <v>45</v>
      </c>
      <c r="L31" s="55">
        <f t="shared" si="7"/>
        <v>225</v>
      </c>
      <c r="M31" s="55">
        <f t="shared" si="7"/>
        <v>234</v>
      </c>
      <c r="N31" s="55">
        <f t="shared" si="7"/>
        <v>9</v>
      </c>
      <c r="O31" s="31">
        <v>45621</v>
      </c>
      <c r="P31" s="31">
        <v>45689</v>
      </c>
      <c r="Q31" s="5"/>
      <c r="R31" s="32">
        <f t="shared" si="30"/>
        <v>0</v>
      </c>
      <c r="S31" s="32">
        <f t="shared" si="30"/>
        <v>0</v>
      </c>
      <c r="T31" s="32">
        <f t="shared" si="30"/>
        <v>0</v>
      </c>
      <c r="U31" s="32">
        <f t="shared" si="30"/>
        <v>0</v>
      </c>
      <c r="V31" s="32">
        <f t="shared" si="30"/>
        <v>0</v>
      </c>
      <c r="W31" s="32">
        <f t="shared" si="30"/>
        <v>0</v>
      </c>
      <c r="X31" s="32">
        <f t="shared" si="30"/>
        <v>0</v>
      </c>
      <c r="Y31" s="32">
        <f t="shared" si="30"/>
        <v>0</v>
      </c>
      <c r="Z31" s="32">
        <f t="shared" si="30"/>
        <v>0</v>
      </c>
      <c r="AA31" s="32">
        <f t="shared" si="30"/>
        <v>0</v>
      </c>
      <c r="AB31" s="32">
        <f t="shared" si="31"/>
        <v>0</v>
      </c>
      <c r="AC31" s="32">
        <f t="shared" si="31"/>
        <v>0</v>
      </c>
      <c r="AD31" s="32">
        <f t="shared" si="31"/>
        <v>0</v>
      </c>
      <c r="AE31" s="32">
        <f t="shared" si="31"/>
        <v>0</v>
      </c>
      <c r="AF31" s="32">
        <f t="shared" si="31"/>
        <v>0</v>
      </c>
      <c r="AG31" s="32">
        <f t="shared" si="31"/>
        <v>1</v>
      </c>
      <c r="AH31" s="32">
        <f t="shared" si="31"/>
        <v>1</v>
      </c>
      <c r="AI31" s="32">
        <f t="shared" si="31"/>
        <v>1</v>
      </c>
      <c r="AJ31" s="32">
        <f t="shared" si="31"/>
        <v>1</v>
      </c>
      <c r="AK31" s="32">
        <f t="shared" si="31"/>
        <v>1</v>
      </c>
      <c r="AL31" s="32">
        <f t="shared" si="32"/>
        <v>1</v>
      </c>
      <c r="AM31" s="32">
        <f t="shared" si="32"/>
        <v>1</v>
      </c>
      <c r="AN31" s="32">
        <f t="shared" si="32"/>
        <v>1</v>
      </c>
      <c r="AO31" s="32">
        <f t="shared" si="32"/>
        <v>1</v>
      </c>
      <c r="AP31" s="32">
        <f t="shared" si="32"/>
        <v>1</v>
      </c>
      <c r="AQ31" s="32">
        <f t="shared" si="32"/>
        <v>1</v>
      </c>
      <c r="AR31" s="32">
        <f t="shared" si="32"/>
        <v>1</v>
      </c>
      <c r="AS31" s="32">
        <f t="shared" si="32"/>
        <v>1</v>
      </c>
      <c r="AT31" s="32">
        <f t="shared" si="32"/>
        <v>1</v>
      </c>
      <c r="AU31" s="32">
        <f t="shared" si="32"/>
        <v>1</v>
      </c>
      <c r="AV31" s="32">
        <f t="shared" si="33"/>
        <v>1</v>
      </c>
      <c r="AW31" s="32">
        <f t="shared" si="33"/>
        <v>1</v>
      </c>
      <c r="AX31" s="32">
        <f t="shared" si="33"/>
        <v>1</v>
      </c>
      <c r="AY31" s="32">
        <f t="shared" si="33"/>
        <v>1</v>
      </c>
      <c r="AZ31" s="32">
        <f t="shared" si="33"/>
        <v>1</v>
      </c>
      <c r="BA31" s="32">
        <f t="shared" si="33"/>
        <v>1</v>
      </c>
      <c r="BB31" s="32">
        <f t="shared" si="33"/>
        <v>1</v>
      </c>
      <c r="BC31" s="32">
        <f t="shared" si="33"/>
        <v>1</v>
      </c>
      <c r="BD31" s="32">
        <f t="shared" si="33"/>
        <v>1</v>
      </c>
      <c r="BE31" s="32">
        <f t="shared" si="33"/>
        <v>1</v>
      </c>
      <c r="BF31" s="32">
        <f t="shared" si="34"/>
        <v>1</v>
      </c>
      <c r="BG31" s="32">
        <f t="shared" si="34"/>
        <v>1</v>
      </c>
      <c r="BH31" s="32">
        <f t="shared" si="34"/>
        <v>1</v>
      </c>
      <c r="BI31" s="32">
        <f t="shared" si="34"/>
        <v>1</v>
      </c>
      <c r="BJ31" s="32">
        <f t="shared" si="34"/>
        <v>1</v>
      </c>
      <c r="BK31" s="32">
        <f t="shared" si="34"/>
        <v>1</v>
      </c>
      <c r="BL31" s="32">
        <f t="shared" si="34"/>
        <v>1</v>
      </c>
      <c r="BM31" s="32">
        <f t="shared" si="34"/>
        <v>1</v>
      </c>
      <c r="BN31" s="32">
        <f t="shared" si="34"/>
        <v>1</v>
      </c>
      <c r="BO31" s="32">
        <f t="shared" si="34"/>
        <v>1</v>
      </c>
      <c r="BP31" s="32">
        <f t="shared" si="35"/>
        <v>1</v>
      </c>
      <c r="BQ31" s="32">
        <f t="shared" si="35"/>
        <v>1</v>
      </c>
      <c r="BR31" s="32">
        <f t="shared" si="35"/>
        <v>1</v>
      </c>
      <c r="BS31" s="32">
        <f t="shared" si="35"/>
        <v>1</v>
      </c>
      <c r="BT31" s="32">
        <f t="shared" si="35"/>
        <v>1</v>
      </c>
      <c r="BU31" s="32">
        <f t="shared" si="35"/>
        <v>1</v>
      </c>
      <c r="BV31" s="32">
        <f t="shared" si="35"/>
        <v>1</v>
      </c>
      <c r="BW31" s="32">
        <f t="shared" si="35"/>
        <v>1</v>
      </c>
      <c r="BX31" s="32">
        <f t="shared" si="35"/>
        <v>1</v>
      </c>
      <c r="BY31" s="32">
        <f t="shared" si="35"/>
        <v>1</v>
      </c>
      <c r="BZ31" s="32">
        <f t="shared" si="36"/>
        <v>1</v>
      </c>
      <c r="CA31" s="32">
        <f t="shared" si="36"/>
        <v>1</v>
      </c>
      <c r="CB31" s="32">
        <f t="shared" si="36"/>
        <v>1</v>
      </c>
      <c r="CC31" s="32">
        <f t="shared" si="36"/>
        <v>1</v>
      </c>
      <c r="CD31" s="32">
        <f t="shared" si="36"/>
        <v>1</v>
      </c>
      <c r="CE31" s="32">
        <f t="shared" si="36"/>
        <v>1</v>
      </c>
      <c r="CF31" s="32">
        <f t="shared" si="36"/>
        <v>1</v>
      </c>
      <c r="CG31" s="32">
        <f t="shared" si="36"/>
        <v>1</v>
      </c>
      <c r="CH31" s="32">
        <f t="shared" si="36"/>
        <v>1</v>
      </c>
      <c r="CI31" s="32">
        <f t="shared" si="36"/>
        <v>1</v>
      </c>
      <c r="CJ31" s="32">
        <f t="shared" si="37"/>
        <v>1</v>
      </c>
      <c r="CK31" s="32">
        <f t="shared" si="37"/>
        <v>1</v>
      </c>
      <c r="CL31" s="32">
        <f t="shared" si="37"/>
        <v>1</v>
      </c>
      <c r="CM31" s="32">
        <f t="shared" si="37"/>
        <v>1</v>
      </c>
      <c r="CN31" s="32">
        <f t="shared" si="37"/>
        <v>1</v>
      </c>
      <c r="CO31" s="32">
        <f t="shared" si="37"/>
        <v>1</v>
      </c>
      <c r="CP31" s="32">
        <f t="shared" si="37"/>
        <v>1</v>
      </c>
      <c r="CQ31" s="32">
        <f t="shared" si="37"/>
        <v>1</v>
      </c>
      <c r="CR31" s="32">
        <f t="shared" si="37"/>
        <v>1</v>
      </c>
      <c r="CS31" s="32">
        <f t="shared" si="37"/>
        <v>1</v>
      </c>
      <c r="CT31" s="32">
        <f t="shared" si="38"/>
        <v>1</v>
      </c>
      <c r="CU31" s="32">
        <f t="shared" si="38"/>
        <v>1</v>
      </c>
      <c r="CV31" s="32">
        <f t="shared" si="38"/>
        <v>1</v>
      </c>
      <c r="CW31" s="32">
        <f t="shared" si="38"/>
        <v>0</v>
      </c>
      <c r="CX31" s="32">
        <f t="shared" si="38"/>
        <v>0</v>
      </c>
      <c r="CY31" s="32">
        <f t="shared" si="38"/>
        <v>0</v>
      </c>
      <c r="CZ31" s="32">
        <f t="shared" si="38"/>
        <v>0</v>
      </c>
    </row>
    <row r="32" spans="1:104" x14ac:dyDescent="0.2">
      <c r="A32" s="1" t="s">
        <v>22</v>
      </c>
      <c r="B32" s="1" t="s">
        <v>214</v>
      </c>
      <c r="C32" s="2" t="s">
        <v>101</v>
      </c>
      <c r="D32" s="29" t="s">
        <v>30</v>
      </c>
      <c r="E32" s="42">
        <v>12</v>
      </c>
      <c r="F32" s="49" t="s">
        <v>32</v>
      </c>
      <c r="G32" s="37" t="s">
        <v>32</v>
      </c>
      <c r="H32" s="37" t="s">
        <v>45</v>
      </c>
      <c r="I32" s="6">
        <f t="shared" si="17"/>
        <v>61</v>
      </c>
      <c r="J32" s="6">
        <f t="shared" si="6"/>
        <v>51</v>
      </c>
      <c r="K32" s="55">
        <f t="shared" si="7"/>
        <v>45</v>
      </c>
      <c r="L32" s="55">
        <f t="shared" si="7"/>
        <v>225</v>
      </c>
      <c r="M32" s="55">
        <f t="shared" si="7"/>
        <v>189</v>
      </c>
      <c r="N32" s="55">
        <f t="shared" si="7"/>
        <v>0</v>
      </c>
      <c r="O32" s="31">
        <v>45621</v>
      </c>
      <c r="P32" s="31">
        <v>45682</v>
      </c>
      <c r="Q32" s="5"/>
      <c r="R32" s="32">
        <f t="shared" si="30"/>
        <v>0</v>
      </c>
      <c r="S32" s="32">
        <f t="shared" si="30"/>
        <v>0</v>
      </c>
      <c r="T32" s="32">
        <f t="shared" si="30"/>
        <v>0</v>
      </c>
      <c r="U32" s="32">
        <f t="shared" si="30"/>
        <v>0</v>
      </c>
      <c r="V32" s="32">
        <f t="shared" si="30"/>
        <v>0</v>
      </c>
      <c r="W32" s="32">
        <f t="shared" si="30"/>
        <v>0</v>
      </c>
      <c r="X32" s="32">
        <f t="shared" si="30"/>
        <v>0</v>
      </c>
      <c r="Y32" s="32">
        <f t="shared" si="30"/>
        <v>0</v>
      </c>
      <c r="Z32" s="32">
        <f t="shared" si="30"/>
        <v>0</v>
      </c>
      <c r="AA32" s="32">
        <f t="shared" si="30"/>
        <v>0</v>
      </c>
      <c r="AB32" s="32">
        <f t="shared" si="31"/>
        <v>0</v>
      </c>
      <c r="AC32" s="32">
        <f t="shared" si="31"/>
        <v>0</v>
      </c>
      <c r="AD32" s="32">
        <f t="shared" si="31"/>
        <v>0</v>
      </c>
      <c r="AE32" s="32">
        <f t="shared" si="31"/>
        <v>0</v>
      </c>
      <c r="AF32" s="32">
        <f t="shared" si="31"/>
        <v>0</v>
      </c>
      <c r="AG32" s="32">
        <f t="shared" si="31"/>
        <v>1</v>
      </c>
      <c r="AH32" s="32">
        <f t="shared" si="31"/>
        <v>1</v>
      </c>
      <c r="AI32" s="32">
        <f t="shared" si="31"/>
        <v>1</v>
      </c>
      <c r="AJ32" s="32">
        <f t="shared" si="31"/>
        <v>1</v>
      </c>
      <c r="AK32" s="32">
        <f t="shared" si="31"/>
        <v>1</v>
      </c>
      <c r="AL32" s="32">
        <f t="shared" si="32"/>
        <v>1</v>
      </c>
      <c r="AM32" s="32">
        <f t="shared" si="32"/>
        <v>1</v>
      </c>
      <c r="AN32" s="32">
        <f t="shared" si="32"/>
        <v>1</v>
      </c>
      <c r="AO32" s="32">
        <f t="shared" si="32"/>
        <v>1</v>
      </c>
      <c r="AP32" s="32">
        <f t="shared" si="32"/>
        <v>1</v>
      </c>
      <c r="AQ32" s="32">
        <f t="shared" si="32"/>
        <v>1</v>
      </c>
      <c r="AR32" s="32">
        <f t="shared" si="32"/>
        <v>1</v>
      </c>
      <c r="AS32" s="32">
        <f t="shared" si="32"/>
        <v>1</v>
      </c>
      <c r="AT32" s="32">
        <f t="shared" si="32"/>
        <v>1</v>
      </c>
      <c r="AU32" s="32">
        <f t="shared" si="32"/>
        <v>1</v>
      </c>
      <c r="AV32" s="32">
        <f t="shared" si="33"/>
        <v>1</v>
      </c>
      <c r="AW32" s="32">
        <f t="shared" si="33"/>
        <v>1</v>
      </c>
      <c r="AX32" s="32">
        <f t="shared" si="33"/>
        <v>1</v>
      </c>
      <c r="AY32" s="32">
        <f t="shared" si="33"/>
        <v>1</v>
      </c>
      <c r="AZ32" s="32">
        <f t="shared" si="33"/>
        <v>1</v>
      </c>
      <c r="BA32" s="32">
        <f t="shared" si="33"/>
        <v>1</v>
      </c>
      <c r="BB32" s="32">
        <f t="shared" si="33"/>
        <v>1</v>
      </c>
      <c r="BC32" s="32">
        <f t="shared" si="33"/>
        <v>1</v>
      </c>
      <c r="BD32" s="32">
        <f t="shared" si="33"/>
        <v>1</v>
      </c>
      <c r="BE32" s="32">
        <f t="shared" si="33"/>
        <v>1</v>
      </c>
      <c r="BF32" s="32">
        <f t="shared" si="34"/>
        <v>1</v>
      </c>
      <c r="BG32" s="32">
        <f t="shared" si="34"/>
        <v>1</v>
      </c>
      <c r="BH32" s="32">
        <f t="shared" si="34"/>
        <v>1</v>
      </c>
      <c r="BI32" s="32">
        <f t="shared" si="34"/>
        <v>1</v>
      </c>
      <c r="BJ32" s="32">
        <f t="shared" si="34"/>
        <v>1</v>
      </c>
      <c r="BK32" s="32">
        <f t="shared" si="34"/>
        <v>1</v>
      </c>
      <c r="BL32" s="32">
        <f t="shared" si="34"/>
        <v>1</v>
      </c>
      <c r="BM32" s="32">
        <f t="shared" si="34"/>
        <v>1</v>
      </c>
      <c r="BN32" s="32">
        <f t="shared" si="34"/>
        <v>1</v>
      </c>
      <c r="BO32" s="32">
        <f t="shared" si="34"/>
        <v>1</v>
      </c>
      <c r="BP32" s="32">
        <f t="shared" si="35"/>
        <v>1</v>
      </c>
      <c r="BQ32" s="32">
        <f t="shared" si="35"/>
        <v>1</v>
      </c>
      <c r="BR32" s="32">
        <f t="shared" si="35"/>
        <v>1</v>
      </c>
      <c r="BS32" s="32">
        <f t="shared" si="35"/>
        <v>1</v>
      </c>
      <c r="BT32" s="32">
        <f t="shared" si="35"/>
        <v>1</v>
      </c>
      <c r="BU32" s="32">
        <f t="shared" si="35"/>
        <v>1</v>
      </c>
      <c r="BV32" s="32">
        <f t="shared" si="35"/>
        <v>1</v>
      </c>
      <c r="BW32" s="32">
        <f t="shared" si="35"/>
        <v>1</v>
      </c>
      <c r="BX32" s="32">
        <f t="shared" si="35"/>
        <v>1</v>
      </c>
      <c r="BY32" s="32">
        <f t="shared" si="35"/>
        <v>1</v>
      </c>
      <c r="BZ32" s="32">
        <f t="shared" si="36"/>
        <v>1</v>
      </c>
      <c r="CA32" s="32">
        <f t="shared" si="36"/>
        <v>1</v>
      </c>
      <c r="CB32" s="32">
        <f t="shared" si="36"/>
        <v>1</v>
      </c>
      <c r="CC32" s="32">
        <f t="shared" si="36"/>
        <v>1</v>
      </c>
      <c r="CD32" s="32">
        <f t="shared" si="36"/>
        <v>1</v>
      </c>
      <c r="CE32" s="32">
        <f t="shared" si="36"/>
        <v>1</v>
      </c>
      <c r="CF32" s="32">
        <f t="shared" si="36"/>
        <v>1</v>
      </c>
      <c r="CG32" s="32">
        <f t="shared" si="36"/>
        <v>1</v>
      </c>
      <c r="CH32" s="32">
        <f t="shared" si="36"/>
        <v>1</v>
      </c>
      <c r="CI32" s="32">
        <f t="shared" si="36"/>
        <v>1</v>
      </c>
      <c r="CJ32" s="32">
        <f t="shared" si="37"/>
        <v>1</v>
      </c>
      <c r="CK32" s="32">
        <f t="shared" si="37"/>
        <v>1</v>
      </c>
      <c r="CL32" s="32">
        <f t="shared" si="37"/>
        <v>1</v>
      </c>
      <c r="CM32" s="32">
        <f t="shared" si="37"/>
        <v>1</v>
      </c>
      <c r="CN32" s="32">
        <f t="shared" si="37"/>
        <v>1</v>
      </c>
      <c r="CO32" s="32">
        <f t="shared" si="37"/>
        <v>1</v>
      </c>
      <c r="CP32" s="32">
        <f t="shared" si="37"/>
        <v>0</v>
      </c>
      <c r="CQ32" s="32">
        <f t="shared" si="37"/>
        <v>0</v>
      </c>
      <c r="CR32" s="32">
        <f t="shared" si="37"/>
        <v>0</v>
      </c>
      <c r="CS32" s="32">
        <f t="shared" si="37"/>
        <v>0</v>
      </c>
      <c r="CT32" s="32">
        <f t="shared" si="38"/>
        <v>0</v>
      </c>
      <c r="CU32" s="32">
        <f t="shared" si="38"/>
        <v>0</v>
      </c>
      <c r="CV32" s="32">
        <f t="shared" si="38"/>
        <v>0</v>
      </c>
      <c r="CW32" s="32">
        <f t="shared" si="38"/>
        <v>0</v>
      </c>
      <c r="CX32" s="32">
        <f t="shared" si="38"/>
        <v>0</v>
      </c>
      <c r="CY32" s="32">
        <f t="shared" si="38"/>
        <v>0</v>
      </c>
      <c r="CZ32" s="32">
        <f t="shared" si="38"/>
        <v>0</v>
      </c>
    </row>
    <row r="33" spans="1:104" x14ac:dyDescent="0.2">
      <c r="A33" s="1" t="s">
        <v>22</v>
      </c>
      <c r="B33" s="1" t="s">
        <v>214</v>
      </c>
      <c r="C33" s="2" t="s">
        <v>101</v>
      </c>
      <c r="D33" s="29" t="s">
        <v>30</v>
      </c>
      <c r="E33" s="42">
        <v>13</v>
      </c>
      <c r="F33" s="49" t="s">
        <v>32</v>
      </c>
      <c r="G33" s="37" t="s">
        <v>32</v>
      </c>
      <c r="H33" s="37" t="s">
        <v>33</v>
      </c>
      <c r="I33" s="6">
        <f t="shared" si="17"/>
        <v>61</v>
      </c>
      <c r="J33" s="6">
        <f t="shared" si="6"/>
        <v>51</v>
      </c>
      <c r="K33" s="55">
        <f t="shared" si="7"/>
        <v>45</v>
      </c>
      <c r="L33" s="55">
        <f t="shared" si="7"/>
        <v>225</v>
      </c>
      <c r="M33" s="55">
        <f t="shared" si="7"/>
        <v>189</v>
      </c>
      <c r="N33" s="55">
        <f t="shared" si="7"/>
        <v>0</v>
      </c>
      <c r="O33" s="31">
        <v>45621</v>
      </c>
      <c r="P33" s="31">
        <v>45682</v>
      </c>
      <c r="Q33" s="5"/>
      <c r="R33" s="32">
        <f t="shared" si="30"/>
        <v>0</v>
      </c>
      <c r="S33" s="32">
        <f t="shared" si="30"/>
        <v>0</v>
      </c>
      <c r="T33" s="32">
        <f t="shared" si="30"/>
        <v>0</v>
      </c>
      <c r="U33" s="32">
        <f t="shared" si="30"/>
        <v>0</v>
      </c>
      <c r="V33" s="32">
        <f t="shared" si="30"/>
        <v>0</v>
      </c>
      <c r="W33" s="32">
        <f t="shared" si="30"/>
        <v>0</v>
      </c>
      <c r="X33" s="32">
        <f t="shared" si="30"/>
        <v>0</v>
      </c>
      <c r="Y33" s="32">
        <f t="shared" si="30"/>
        <v>0</v>
      </c>
      <c r="Z33" s="32">
        <f t="shared" si="30"/>
        <v>0</v>
      </c>
      <c r="AA33" s="32">
        <f t="shared" si="30"/>
        <v>0</v>
      </c>
      <c r="AB33" s="32">
        <f t="shared" si="31"/>
        <v>0</v>
      </c>
      <c r="AC33" s="32">
        <f t="shared" si="31"/>
        <v>0</v>
      </c>
      <c r="AD33" s="32">
        <f t="shared" si="31"/>
        <v>0</v>
      </c>
      <c r="AE33" s="32">
        <f t="shared" si="31"/>
        <v>0</v>
      </c>
      <c r="AF33" s="32">
        <f t="shared" si="31"/>
        <v>0</v>
      </c>
      <c r="AG33" s="32">
        <f t="shared" si="31"/>
        <v>1</v>
      </c>
      <c r="AH33" s="32">
        <f t="shared" si="31"/>
        <v>1</v>
      </c>
      <c r="AI33" s="32">
        <f t="shared" si="31"/>
        <v>1</v>
      </c>
      <c r="AJ33" s="32">
        <f t="shared" si="31"/>
        <v>1</v>
      </c>
      <c r="AK33" s="32">
        <f t="shared" si="31"/>
        <v>1</v>
      </c>
      <c r="AL33" s="32">
        <f t="shared" si="32"/>
        <v>1</v>
      </c>
      <c r="AM33" s="32">
        <f t="shared" si="32"/>
        <v>1</v>
      </c>
      <c r="AN33" s="32">
        <f t="shared" si="32"/>
        <v>1</v>
      </c>
      <c r="AO33" s="32">
        <f t="shared" si="32"/>
        <v>1</v>
      </c>
      <c r="AP33" s="32">
        <f t="shared" si="32"/>
        <v>1</v>
      </c>
      <c r="AQ33" s="32">
        <f t="shared" si="32"/>
        <v>1</v>
      </c>
      <c r="AR33" s="32">
        <f t="shared" si="32"/>
        <v>1</v>
      </c>
      <c r="AS33" s="32">
        <f t="shared" si="32"/>
        <v>1</v>
      </c>
      <c r="AT33" s="32">
        <f t="shared" si="32"/>
        <v>1</v>
      </c>
      <c r="AU33" s="32">
        <f t="shared" si="32"/>
        <v>1</v>
      </c>
      <c r="AV33" s="32">
        <f t="shared" si="33"/>
        <v>1</v>
      </c>
      <c r="AW33" s="32">
        <f t="shared" si="33"/>
        <v>1</v>
      </c>
      <c r="AX33" s="32">
        <f t="shared" si="33"/>
        <v>1</v>
      </c>
      <c r="AY33" s="32">
        <f t="shared" si="33"/>
        <v>1</v>
      </c>
      <c r="AZ33" s="32">
        <f t="shared" si="33"/>
        <v>1</v>
      </c>
      <c r="BA33" s="32">
        <f t="shared" si="33"/>
        <v>1</v>
      </c>
      <c r="BB33" s="32">
        <f t="shared" si="33"/>
        <v>1</v>
      </c>
      <c r="BC33" s="32">
        <f t="shared" si="33"/>
        <v>1</v>
      </c>
      <c r="BD33" s="32">
        <f t="shared" si="33"/>
        <v>1</v>
      </c>
      <c r="BE33" s="32">
        <f t="shared" si="33"/>
        <v>1</v>
      </c>
      <c r="BF33" s="32">
        <f t="shared" si="34"/>
        <v>1</v>
      </c>
      <c r="BG33" s="32">
        <f t="shared" si="34"/>
        <v>1</v>
      </c>
      <c r="BH33" s="32">
        <f t="shared" si="34"/>
        <v>1</v>
      </c>
      <c r="BI33" s="32">
        <f t="shared" si="34"/>
        <v>1</v>
      </c>
      <c r="BJ33" s="32">
        <f t="shared" si="34"/>
        <v>1</v>
      </c>
      <c r="BK33" s="32">
        <f t="shared" si="34"/>
        <v>1</v>
      </c>
      <c r="BL33" s="32">
        <f t="shared" si="34"/>
        <v>1</v>
      </c>
      <c r="BM33" s="32">
        <f t="shared" si="34"/>
        <v>1</v>
      </c>
      <c r="BN33" s="32">
        <f t="shared" si="34"/>
        <v>1</v>
      </c>
      <c r="BO33" s="32">
        <f t="shared" si="34"/>
        <v>1</v>
      </c>
      <c r="BP33" s="32">
        <f t="shared" si="35"/>
        <v>1</v>
      </c>
      <c r="BQ33" s="32">
        <f t="shared" si="35"/>
        <v>1</v>
      </c>
      <c r="BR33" s="32">
        <f t="shared" si="35"/>
        <v>1</v>
      </c>
      <c r="BS33" s="32">
        <f t="shared" si="35"/>
        <v>1</v>
      </c>
      <c r="BT33" s="32">
        <f t="shared" si="35"/>
        <v>1</v>
      </c>
      <c r="BU33" s="32">
        <f t="shared" si="35"/>
        <v>1</v>
      </c>
      <c r="BV33" s="32">
        <f t="shared" si="35"/>
        <v>1</v>
      </c>
      <c r="BW33" s="32">
        <f t="shared" si="35"/>
        <v>1</v>
      </c>
      <c r="BX33" s="32">
        <f t="shared" si="35"/>
        <v>1</v>
      </c>
      <c r="BY33" s="32">
        <f t="shared" si="35"/>
        <v>1</v>
      </c>
      <c r="BZ33" s="32">
        <f t="shared" si="36"/>
        <v>1</v>
      </c>
      <c r="CA33" s="32">
        <f t="shared" si="36"/>
        <v>1</v>
      </c>
      <c r="CB33" s="32">
        <f t="shared" si="36"/>
        <v>1</v>
      </c>
      <c r="CC33" s="32">
        <f t="shared" si="36"/>
        <v>1</v>
      </c>
      <c r="CD33" s="32">
        <f t="shared" si="36"/>
        <v>1</v>
      </c>
      <c r="CE33" s="32">
        <f t="shared" si="36"/>
        <v>1</v>
      </c>
      <c r="CF33" s="32">
        <f t="shared" si="36"/>
        <v>1</v>
      </c>
      <c r="CG33" s="32">
        <f t="shared" si="36"/>
        <v>1</v>
      </c>
      <c r="CH33" s="32">
        <f t="shared" si="36"/>
        <v>1</v>
      </c>
      <c r="CI33" s="32">
        <f t="shared" si="36"/>
        <v>1</v>
      </c>
      <c r="CJ33" s="32">
        <f t="shared" si="37"/>
        <v>1</v>
      </c>
      <c r="CK33" s="32">
        <f t="shared" si="37"/>
        <v>1</v>
      </c>
      <c r="CL33" s="32">
        <f t="shared" si="37"/>
        <v>1</v>
      </c>
      <c r="CM33" s="32">
        <f t="shared" si="37"/>
        <v>1</v>
      </c>
      <c r="CN33" s="32">
        <f t="shared" si="37"/>
        <v>1</v>
      </c>
      <c r="CO33" s="32">
        <f t="shared" si="37"/>
        <v>1</v>
      </c>
      <c r="CP33" s="32">
        <f t="shared" si="37"/>
        <v>0</v>
      </c>
      <c r="CQ33" s="32">
        <f t="shared" si="37"/>
        <v>0</v>
      </c>
      <c r="CR33" s="32">
        <f t="shared" si="37"/>
        <v>0</v>
      </c>
      <c r="CS33" s="32">
        <f t="shared" si="37"/>
        <v>0</v>
      </c>
      <c r="CT33" s="32">
        <f t="shared" si="38"/>
        <v>0</v>
      </c>
      <c r="CU33" s="32">
        <f t="shared" si="38"/>
        <v>0</v>
      </c>
      <c r="CV33" s="32">
        <f t="shared" si="38"/>
        <v>0</v>
      </c>
      <c r="CW33" s="32">
        <f t="shared" si="38"/>
        <v>0</v>
      </c>
      <c r="CX33" s="32">
        <f t="shared" si="38"/>
        <v>0</v>
      </c>
      <c r="CY33" s="32">
        <f t="shared" si="38"/>
        <v>0</v>
      </c>
      <c r="CZ33" s="32">
        <f t="shared" si="38"/>
        <v>0</v>
      </c>
    </row>
    <row r="34" spans="1:104" x14ac:dyDescent="0.2">
      <c r="A34" s="1" t="s">
        <v>22</v>
      </c>
      <c r="B34" s="1" t="s">
        <v>214</v>
      </c>
      <c r="C34" s="2" t="s">
        <v>101</v>
      </c>
      <c r="D34" s="29" t="s">
        <v>111</v>
      </c>
      <c r="E34" s="42" t="s">
        <v>112</v>
      </c>
      <c r="F34" s="49" t="s">
        <v>113</v>
      </c>
      <c r="G34" s="37" t="s">
        <v>32</v>
      </c>
      <c r="H34" s="37" t="s">
        <v>114</v>
      </c>
      <c r="I34" s="6">
        <f>P34-O34</f>
        <v>14</v>
      </c>
      <c r="J34" s="6">
        <f>NETWORKDAYS.INTL(O34,P34,11, Holidays)</f>
        <v>13</v>
      </c>
      <c r="K34" s="55">
        <f>hours_per_day*MAX(NETWORKDAYS.INTL(MAX(K$5,$O34),MIN(K$6,$P34),11, Holidays),0)</f>
        <v>0</v>
      </c>
      <c r="L34" s="55">
        <f>hours_per_day*MAX(NETWORKDAYS.INTL(MAX(L$5,$O34),MIN(L$6,$P34),11, Holidays),0)</f>
        <v>117</v>
      </c>
      <c r="M34" s="55">
        <f>hours_per_day*MAX(NETWORKDAYS.INTL(MAX(M$5,$O34),MIN(M$6,$P34),11, Holidays),0)</f>
        <v>0</v>
      </c>
      <c r="N34" s="55">
        <f>hours_per_day*MAX(NETWORKDAYS.INTL(MAX(N$5,$O34),MIN(N$6,$P34),11, Holidays),0)</f>
        <v>0</v>
      </c>
      <c r="O34" s="31">
        <v>45633</v>
      </c>
      <c r="P34" s="31">
        <v>45647</v>
      </c>
      <c r="Q34" s="5"/>
      <c r="R34" s="32">
        <f t="shared" ref="R34:AW34" si="39">IF($F34=" ", " ", IF(AND(R$4&gt;=$O34,R$4&lt;$P34),1,0))</f>
        <v>0</v>
      </c>
      <c r="S34" s="32">
        <f t="shared" si="39"/>
        <v>0</v>
      </c>
      <c r="T34" s="32">
        <f t="shared" si="39"/>
        <v>0</v>
      </c>
      <c r="U34" s="32">
        <f t="shared" si="39"/>
        <v>0</v>
      </c>
      <c r="V34" s="32">
        <f t="shared" si="39"/>
        <v>0</v>
      </c>
      <c r="W34" s="32">
        <f t="shared" si="39"/>
        <v>0</v>
      </c>
      <c r="X34" s="32">
        <f t="shared" si="39"/>
        <v>0</v>
      </c>
      <c r="Y34" s="32">
        <f t="shared" si="39"/>
        <v>0</v>
      </c>
      <c r="Z34" s="32">
        <f t="shared" si="39"/>
        <v>0</v>
      </c>
      <c r="AA34" s="32">
        <f t="shared" si="39"/>
        <v>0</v>
      </c>
      <c r="AB34" s="32">
        <f t="shared" si="39"/>
        <v>0</v>
      </c>
      <c r="AC34" s="32">
        <f t="shared" si="39"/>
        <v>0</v>
      </c>
      <c r="AD34" s="32">
        <f t="shared" si="39"/>
        <v>0</v>
      </c>
      <c r="AE34" s="32">
        <f t="shared" si="39"/>
        <v>0</v>
      </c>
      <c r="AF34" s="32">
        <f t="shared" si="39"/>
        <v>0</v>
      </c>
      <c r="AG34" s="32">
        <f t="shared" si="39"/>
        <v>0</v>
      </c>
      <c r="AH34" s="32">
        <f t="shared" si="39"/>
        <v>0</v>
      </c>
      <c r="AI34" s="32">
        <f t="shared" si="39"/>
        <v>0</v>
      </c>
      <c r="AJ34" s="32">
        <f t="shared" si="39"/>
        <v>0</v>
      </c>
      <c r="AK34" s="32">
        <f t="shared" si="39"/>
        <v>0</v>
      </c>
      <c r="AL34" s="32">
        <f t="shared" si="39"/>
        <v>0</v>
      </c>
      <c r="AM34" s="32">
        <f t="shared" si="39"/>
        <v>0</v>
      </c>
      <c r="AN34" s="32">
        <f t="shared" si="39"/>
        <v>0</v>
      </c>
      <c r="AO34" s="32">
        <f t="shared" si="39"/>
        <v>0</v>
      </c>
      <c r="AP34" s="32">
        <f t="shared" si="39"/>
        <v>0</v>
      </c>
      <c r="AQ34" s="32">
        <f t="shared" si="39"/>
        <v>0</v>
      </c>
      <c r="AR34" s="32">
        <f t="shared" si="39"/>
        <v>0</v>
      </c>
      <c r="AS34" s="32">
        <f t="shared" si="39"/>
        <v>1</v>
      </c>
      <c r="AT34" s="32">
        <f t="shared" si="39"/>
        <v>1</v>
      </c>
      <c r="AU34" s="32">
        <f t="shared" si="39"/>
        <v>1</v>
      </c>
      <c r="AV34" s="32">
        <f t="shared" si="39"/>
        <v>1</v>
      </c>
      <c r="AW34" s="32">
        <f t="shared" si="39"/>
        <v>1</v>
      </c>
      <c r="AX34" s="32">
        <f t="shared" si="33"/>
        <v>1</v>
      </c>
      <c r="AY34" s="32">
        <f t="shared" si="33"/>
        <v>1</v>
      </c>
      <c r="AZ34" s="32">
        <f t="shared" si="33"/>
        <v>1</v>
      </c>
      <c r="BA34" s="32">
        <f t="shared" si="33"/>
        <v>1</v>
      </c>
      <c r="BB34" s="32">
        <f t="shared" si="33"/>
        <v>1</v>
      </c>
      <c r="BC34" s="32">
        <f t="shared" si="33"/>
        <v>1</v>
      </c>
      <c r="BD34" s="32">
        <f t="shared" si="33"/>
        <v>1</v>
      </c>
      <c r="BE34" s="32">
        <f t="shared" si="33"/>
        <v>1</v>
      </c>
      <c r="BF34" s="32">
        <f t="shared" si="34"/>
        <v>1</v>
      </c>
      <c r="BG34" s="32">
        <f t="shared" si="34"/>
        <v>0</v>
      </c>
      <c r="BH34" s="32">
        <f t="shared" si="34"/>
        <v>0</v>
      </c>
      <c r="BI34" s="32">
        <f t="shared" si="34"/>
        <v>0</v>
      </c>
      <c r="BJ34" s="32">
        <f t="shared" si="34"/>
        <v>0</v>
      </c>
      <c r="BK34" s="32">
        <f t="shared" si="34"/>
        <v>0</v>
      </c>
      <c r="BL34" s="32">
        <f t="shared" si="34"/>
        <v>0</v>
      </c>
      <c r="BM34" s="32">
        <f t="shared" si="34"/>
        <v>0</v>
      </c>
      <c r="BN34" s="32">
        <f t="shared" si="34"/>
        <v>0</v>
      </c>
      <c r="BO34" s="32">
        <f t="shared" si="34"/>
        <v>0</v>
      </c>
      <c r="BP34" s="32">
        <f t="shared" si="35"/>
        <v>0</v>
      </c>
      <c r="BQ34" s="32">
        <f t="shared" si="35"/>
        <v>0</v>
      </c>
      <c r="BR34" s="32">
        <f t="shared" si="35"/>
        <v>0</v>
      </c>
      <c r="BS34" s="32">
        <f t="shared" si="35"/>
        <v>0</v>
      </c>
      <c r="BT34" s="32">
        <f t="shared" si="35"/>
        <v>0</v>
      </c>
      <c r="BU34" s="32">
        <f t="shared" si="35"/>
        <v>0</v>
      </c>
      <c r="BV34" s="32">
        <f t="shared" si="35"/>
        <v>0</v>
      </c>
      <c r="BW34" s="32">
        <f t="shared" si="35"/>
        <v>0</v>
      </c>
      <c r="BX34" s="32">
        <f t="shared" si="35"/>
        <v>0</v>
      </c>
      <c r="BY34" s="32">
        <f t="shared" si="35"/>
        <v>0</v>
      </c>
      <c r="BZ34" s="32">
        <f t="shared" si="36"/>
        <v>0</v>
      </c>
      <c r="CA34" s="32">
        <f t="shared" si="36"/>
        <v>0</v>
      </c>
      <c r="CB34" s="32">
        <f t="shared" si="36"/>
        <v>0</v>
      </c>
      <c r="CC34" s="32">
        <f t="shared" si="36"/>
        <v>0</v>
      </c>
      <c r="CD34" s="32">
        <f t="shared" si="36"/>
        <v>0</v>
      </c>
      <c r="CE34" s="32">
        <f t="shared" si="36"/>
        <v>0</v>
      </c>
      <c r="CF34" s="32">
        <f t="shared" si="36"/>
        <v>0</v>
      </c>
      <c r="CG34" s="32">
        <f t="shared" si="36"/>
        <v>0</v>
      </c>
      <c r="CH34" s="32">
        <f t="shared" si="36"/>
        <v>0</v>
      </c>
      <c r="CI34" s="32">
        <f t="shared" si="36"/>
        <v>0</v>
      </c>
      <c r="CJ34" s="32">
        <f t="shared" si="37"/>
        <v>0</v>
      </c>
      <c r="CK34" s="32">
        <f t="shared" si="37"/>
        <v>0</v>
      </c>
      <c r="CL34" s="32">
        <f t="shared" si="37"/>
        <v>0</v>
      </c>
      <c r="CM34" s="32">
        <f t="shared" si="37"/>
        <v>0</v>
      </c>
      <c r="CN34" s="32">
        <f t="shared" si="37"/>
        <v>0</v>
      </c>
      <c r="CO34" s="32">
        <f t="shared" si="37"/>
        <v>0</v>
      </c>
      <c r="CP34" s="32">
        <f t="shared" si="37"/>
        <v>0</v>
      </c>
      <c r="CQ34" s="32">
        <f t="shared" si="37"/>
        <v>0</v>
      </c>
      <c r="CR34" s="32">
        <f t="shared" si="37"/>
        <v>0</v>
      </c>
      <c r="CS34" s="32">
        <f t="shared" si="37"/>
        <v>0</v>
      </c>
      <c r="CT34" s="32">
        <f t="shared" si="38"/>
        <v>0</v>
      </c>
      <c r="CU34" s="32">
        <f t="shared" si="38"/>
        <v>0</v>
      </c>
      <c r="CV34" s="32">
        <f t="shared" si="38"/>
        <v>0</v>
      </c>
      <c r="CW34" s="32">
        <f t="shared" si="38"/>
        <v>0</v>
      </c>
      <c r="CX34" s="32">
        <f t="shared" si="38"/>
        <v>0</v>
      </c>
      <c r="CY34" s="32">
        <f t="shared" si="38"/>
        <v>0</v>
      </c>
      <c r="CZ34" s="32">
        <f t="shared" si="38"/>
        <v>0</v>
      </c>
    </row>
    <row r="35" spans="1:104" x14ac:dyDescent="0.2">
      <c r="A35" s="1" t="s">
        <v>22</v>
      </c>
      <c r="B35" s="1" t="s">
        <v>214</v>
      </c>
      <c r="C35" s="2" t="s">
        <v>101</v>
      </c>
      <c r="D35" s="29" t="s">
        <v>30</v>
      </c>
      <c r="E35" s="42" t="s">
        <v>115</v>
      </c>
      <c r="F35" s="49" t="s">
        <v>32</v>
      </c>
      <c r="G35" s="37" t="s">
        <v>32</v>
      </c>
      <c r="H35" s="37" t="s">
        <v>33</v>
      </c>
      <c r="I35" s="6">
        <f t="shared" si="17"/>
        <v>42</v>
      </c>
      <c r="J35" s="6">
        <f t="shared" si="6"/>
        <v>35</v>
      </c>
      <c r="K35" s="55">
        <f t="shared" si="7"/>
        <v>0</v>
      </c>
      <c r="L35" s="55">
        <f t="shared" si="7"/>
        <v>72</v>
      </c>
      <c r="M35" s="55">
        <f t="shared" si="7"/>
        <v>234</v>
      </c>
      <c r="N35" s="55">
        <f t="shared" si="7"/>
        <v>9</v>
      </c>
      <c r="O35" s="31">
        <v>45647</v>
      </c>
      <c r="P35" s="31">
        <v>45689</v>
      </c>
      <c r="Q35" s="5"/>
      <c r="R35" s="32">
        <f t="shared" si="30"/>
        <v>0</v>
      </c>
      <c r="S35" s="32">
        <f t="shared" si="30"/>
        <v>0</v>
      </c>
      <c r="T35" s="32">
        <f t="shared" si="30"/>
        <v>0</v>
      </c>
      <c r="U35" s="32">
        <f t="shared" si="30"/>
        <v>0</v>
      </c>
      <c r="V35" s="32">
        <f t="shared" si="30"/>
        <v>0</v>
      </c>
      <c r="W35" s="32">
        <f t="shared" si="30"/>
        <v>0</v>
      </c>
      <c r="X35" s="32">
        <f t="shared" si="30"/>
        <v>0</v>
      </c>
      <c r="Y35" s="32">
        <f t="shared" si="30"/>
        <v>0</v>
      </c>
      <c r="Z35" s="32">
        <f t="shared" si="30"/>
        <v>0</v>
      </c>
      <c r="AA35" s="32">
        <f t="shared" si="30"/>
        <v>0</v>
      </c>
      <c r="AB35" s="32">
        <f t="shared" si="31"/>
        <v>0</v>
      </c>
      <c r="AC35" s="32">
        <f t="shared" si="31"/>
        <v>0</v>
      </c>
      <c r="AD35" s="32">
        <f t="shared" si="31"/>
        <v>0</v>
      </c>
      <c r="AE35" s="32">
        <f t="shared" si="31"/>
        <v>0</v>
      </c>
      <c r="AF35" s="32">
        <f t="shared" si="31"/>
        <v>0</v>
      </c>
      <c r="AG35" s="32">
        <f t="shared" si="31"/>
        <v>0</v>
      </c>
      <c r="AH35" s="32">
        <f t="shared" si="31"/>
        <v>0</v>
      </c>
      <c r="AI35" s="32">
        <f t="shared" si="31"/>
        <v>0</v>
      </c>
      <c r="AJ35" s="32">
        <f t="shared" si="31"/>
        <v>0</v>
      </c>
      <c r="AK35" s="32">
        <f t="shared" si="31"/>
        <v>0</v>
      </c>
      <c r="AL35" s="32">
        <f t="shared" si="32"/>
        <v>0</v>
      </c>
      <c r="AM35" s="32">
        <f t="shared" si="32"/>
        <v>0</v>
      </c>
      <c r="AN35" s="32">
        <f t="shared" si="32"/>
        <v>0</v>
      </c>
      <c r="AO35" s="32">
        <f t="shared" si="32"/>
        <v>0</v>
      </c>
      <c r="AP35" s="32">
        <f t="shared" si="32"/>
        <v>0</v>
      </c>
      <c r="AQ35" s="32">
        <f t="shared" si="32"/>
        <v>0</v>
      </c>
      <c r="AR35" s="32">
        <f t="shared" si="32"/>
        <v>0</v>
      </c>
      <c r="AS35" s="32">
        <f t="shared" si="32"/>
        <v>0</v>
      </c>
      <c r="AT35" s="32">
        <f t="shared" si="32"/>
        <v>0</v>
      </c>
      <c r="AU35" s="32">
        <f t="shared" si="32"/>
        <v>0</v>
      </c>
      <c r="AV35" s="32">
        <f t="shared" si="33"/>
        <v>0</v>
      </c>
      <c r="AW35" s="32">
        <f t="shared" si="33"/>
        <v>0</v>
      </c>
      <c r="AX35" s="32">
        <f t="shared" si="33"/>
        <v>0</v>
      </c>
      <c r="AY35" s="32">
        <f t="shared" si="33"/>
        <v>0</v>
      </c>
      <c r="AZ35" s="32">
        <f t="shared" si="33"/>
        <v>0</v>
      </c>
      <c r="BA35" s="32">
        <f t="shared" si="33"/>
        <v>0</v>
      </c>
      <c r="BB35" s="32">
        <f t="shared" si="33"/>
        <v>0</v>
      </c>
      <c r="BC35" s="32">
        <f t="shared" si="33"/>
        <v>0</v>
      </c>
      <c r="BD35" s="32">
        <f t="shared" si="33"/>
        <v>0</v>
      </c>
      <c r="BE35" s="32">
        <f t="shared" si="33"/>
        <v>0</v>
      </c>
      <c r="BF35" s="32">
        <f t="shared" si="34"/>
        <v>0</v>
      </c>
      <c r="BG35" s="32">
        <f t="shared" si="34"/>
        <v>1</v>
      </c>
      <c r="BH35" s="32">
        <f t="shared" si="34"/>
        <v>1</v>
      </c>
      <c r="BI35" s="32">
        <f t="shared" si="34"/>
        <v>1</v>
      </c>
      <c r="BJ35" s="32">
        <f t="shared" si="34"/>
        <v>1</v>
      </c>
      <c r="BK35" s="32">
        <f t="shared" si="34"/>
        <v>1</v>
      </c>
      <c r="BL35" s="32">
        <f t="shared" si="34"/>
        <v>1</v>
      </c>
      <c r="BM35" s="32">
        <f t="shared" si="34"/>
        <v>1</v>
      </c>
      <c r="BN35" s="32">
        <f t="shared" si="34"/>
        <v>1</v>
      </c>
      <c r="BO35" s="32">
        <f t="shared" si="34"/>
        <v>1</v>
      </c>
      <c r="BP35" s="32">
        <f t="shared" si="35"/>
        <v>1</v>
      </c>
      <c r="BQ35" s="32">
        <f t="shared" si="35"/>
        <v>1</v>
      </c>
      <c r="BR35" s="32">
        <f t="shared" si="35"/>
        <v>1</v>
      </c>
      <c r="BS35" s="32">
        <f t="shared" si="35"/>
        <v>1</v>
      </c>
      <c r="BT35" s="32">
        <f t="shared" si="35"/>
        <v>1</v>
      </c>
      <c r="BU35" s="32">
        <f t="shared" si="35"/>
        <v>1</v>
      </c>
      <c r="BV35" s="32">
        <f t="shared" si="35"/>
        <v>1</v>
      </c>
      <c r="BW35" s="32">
        <f t="shared" si="35"/>
        <v>1</v>
      </c>
      <c r="BX35" s="32">
        <f t="shared" si="35"/>
        <v>1</v>
      </c>
      <c r="BY35" s="32">
        <f t="shared" si="35"/>
        <v>1</v>
      </c>
      <c r="BZ35" s="32">
        <f t="shared" si="36"/>
        <v>1</v>
      </c>
      <c r="CA35" s="32">
        <f t="shared" si="36"/>
        <v>1</v>
      </c>
      <c r="CB35" s="32">
        <f t="shared" si="36"/>
        <v>1</v>
      </c>
      <c r="CC35" s="32">
        <f t="shared" si="36"/>
        <v>1</v>
      </c>
      <c r="CD35" s="32">
        <f t="shared" si="36"/>
        <v>1</v>
      </c>
      <c r="CE35" s="32">
        <f t="shared" si="36"/>
        <v>1</v>
      </c>
      <c r="CF35" s="32">
        <f t="shared" si="36"/>
        <v>1</v>
      </c>
      <c r="CG35" s="32">
        <f t="shared" si="36"/>
        <v>1</v>
      </c>
      <c r="CH35" s="32">
        <f t="shared" si="36"/>
        <v>1</v>
      </c>
      <c r="CI35" s="32">
        <f t="shared" si="36"/>
        <v>1</v>
      </c>
      <c r="CJ35" s="32">
        <f t="shared" si="37"/>
        <v>1</v>
      </c>
      <c r="CK35" s="32">
        <f t="shared" si="37"/>
        <v>1</v>
      </c>
      <c r="CL35" s="32">
        <f t="shared" si="37"/>
        <v>1</v>
      </c>
      <c r="CM35" s="32">
        <f t="shared" si="37"/>
        <v>1</v>
      </c>
      <c r="CN35" s="32">
        <f t="shared" si="37"/>
        <v>1</v>
      </c>
      <c r="CO35" s="32">
        <f t="shared" si="37"/>
        <v>1</v>
      </c>
      <c r="CP35" s="32">
        <f t="shared" si="37"/>
        <v>1</v>
      </c>
      <c r="CQ35" s="32">
        <f t="shared" si="37"/>
        <v>1</v>
      </c>
      <c r="CR35" s="32">
        <f t="shared" si="37"/>
        <v>1</v>
      </c>
      <c r="CS35" s="32">
        <f t="shared" si="37"/>
        <v>1</v>
      </c>
      <c r="CT35" s="32">
        <f t="shared" si="38"/>
        <v>1</v>
      </c>
      <c r="CU35" s="32">
        <f t="shared" si="38"/>
        <v>1</v>
      </c>
      <c r="CV35" s="32">
        <f t="shared" si="38"/>
        <v>1</v>
      </c>
      <c r="CW35" s="32">
        <f t="shared" si="38"/>
        <v>0</v>
      </c>
      <c r="CX35" s="32">
        <f t="shared" si="38"/>
        <v>0</v>
      </c>
      <c r="CY35" s="32">
        <f t="shared" si="38"/>
        <v>0</v>
      </c>
      <c r="CZ35" s="32">
        <f t="shared" si="38"/>
        <v>0</v>
      </c>
    </row>
    <row r="36" spans="1:104" s="47" customFormat="1" ht="32" customHeight="1" x14ac:dyDescent="0.2">
      <c r="A36" s="66" t="s">
        <v>53</v>
      </c>
      <c r="B36" s="41"/>
      <c r="C36" s="66" t="s">
        <v>116</v>
      </c>
      <c r="D36" s="66"/>
      <c r="E36" s="60" t="s">
        <v>54</v>
      </c>
      <c r="F36" s="41" t="s">
        <v>55</v>
      </c>
      <c r="G36" s="45"/>
      <c r="H36" s="45"/>
      <c r="I36" s="41">
        <f t="shared" ref="I36:N36" si="40">SUMIFS(I$7:I$35,$A$7:$A$35,"&lt;&gt;A-333-S")</f>
        <v>1420</v>
      </c>
      <c r="J36" s="41">
        <f t="shared" si="40"/>
        <v>1197</v>
      </c>
      <c r="K36" s="41">
        <f t="shared" si="40"/>
        <v>1674</v>
      </c>
      <c r="L36" s="41">
        <f t="shared" si="40"/>
        <v>4509</v>
      </c>
      <c r="M36" s="41">
        <f t="shared" si="40"/>
        <v>4500</v>
      </c>
      <c r="N36" s="41">
        <f t="shared" si="40"/>
        <v>90</v>
      </c>
      <c r="O36" s="45"/>
      <c r="P36" s="45"/>
      <c r="Q36" s="45"/>
      <c r="R36" s="46">
        <f t="shared" ref="R36:AW36" si="41">SUMIFS(R$7:R$35,$A$7:$A$35, "A-334-S")</f>
        <v>0</v>
      </c>
      <c r="S36" s="46">
        <f t="shared" si="41"/>
        <v>6</v>
      </c>
      <c r="T36" s="46">
        <f t="shared" si="41"/>
        <v>6</v>
      </c>
      <c r="U36" s="46">
        <f t="shared" si="41"/>
        <v>6</v>
      </c>
      <c r="V36" s="46">
        <f t="shared" si="41"/>
        <v>6</v>
      </c>
      <c r="W36" s="46">
        <f t="shared" si="41"/>
        <v>6</v>
      </c>
      <c r="X36" s="46">
        <f t="shared" si="41"/>
        <v>6</v>
      </c>
      <c r="Y36" s="46">
        <f t="shared" si="41"/>
        <v>6</v>
      </c>
      <c r="Z36" s="46">
        <f t="shared" si="41"/>
        <v>12</v>
      </c>
      <c r="AA36" s="46">
        <f t="shared" si="41"/>
        <v>12</v>
      </c>
      <c r="AB36" s="46">
        <f t="shared" si="41"/>
        <v>12</v>
      </c>
      <c r="AC36" s="46">
        <f t="shared" si="41"/>
        <v>12</v>
      </c>
      <c r="AD36" s="46">
        <f t="shared" si="41"/>
        <v>12</v>
      </c>
      <c r="AE36" s="46">
        <f t="shared" si="41"/>
        <v>12</v>
      </c>
      <c r="AF36" s="46">
        <f t="shared" si="41"/>
        <v>12</v>
      </c>
      <c r="AG36" s="46">
        <f t="shared" si="41"/>
        <v>15</v>
      </c>
      <c r="AH36" s="46">
        <f t="shared" si="41"/>
        <v>15</v>
      </c>
      <c r="AI36" s="46">
        <f t="shared" si="41"/>
        <v>16</v>
      </c>
      <c r="AJ36" s="46">
        <f t="shared" si="41"/>
        <v>16</v>
      </c>
      <c r="AK36" s="46">
        <f t="shared" si="41"/>
        <v>16</v>
      </c>
      <c r="AL36" s="46">
        <f t="shared" si="41"/>
        <v>16</v>
      </c>
      <c r="AM36" s="46">
        <f t="shared" si="41"/>
        <v>16</v>
      </c>
      <c r="AN36" s="46">
        <f t="shared" si="41"/>
        <v>16</v>
      </c>
      <c r="AO36" s="46">
        <f t="shared" si="41"/>
        <v>16</v>
      </c>
      <c r="AP36" s="46">
        <f t="shared" si="41"/>
        <v>16</v>
      </c>
      <c r="AQ36" s="46">
        <f t="shared" si="41"/>
        <v>16</v>
      </c>
      <c r="AR36" s="46">
        <f t="shared" si="41"/>
        <v>16</v>
      </c>
      <c r="AS36" s="46">
        <f t="shared" si="41"/>
        <v>18</v>
      </c>
      <c r="AT36" s="46">
        <f t="shared" si="41"/>
        <v>18</v>
      </c>
      <c r="AU36" s="46">
        <f t="shared" si="41"/>
        <v>18</v>
      </c>
      <c r="AV36" s="46">
        <f t="shared" si="41"/>
        <v>19</v>
      </c>
      <c r="AW36" s="46">
        <f t="shared" si="41"/>
        <v>19</v>
      </c>
      <c r="AX36" s="46">
        <f t="shared" ref="AX36:CC36" si="42">SUMIFS(AX$7:AX$35,$A$7:$A$35, "A-334-S")</f>
        <v>19</v>
      </c>
      <c r="AY36" s="46">
        <f t="shared" si="42"/>
        <v>19</v>
      </c>
      <c r="AZ36" s="46">
        <f t="shared" si="42"/>
        <v>19</v>
      </c>
      <c r="BA36" s="46">
        <f t="shared" si="42"/>
        <v>20</v>
      </c>
      <c r="BB36" s="46">
        <f t="shared" si="42"/>
        <v>22</v>
      </c>
      <c r="BC36" s="46">
        <f t="shared" si="42"/>
        <v>22</v>
      </c>
      <c r="BD36" s="46">
        <f t="shared" si="42"/>
        <v>22</v>
      </c>
      <c r="BE36" s="46">
        <f t="shared" si="42"/>
        <v>22</v>
      </c>
      <c r="BF36" s="46">
        <f t="shared" si="42"/>
        <v>22</v>
      </c>
      <c r="BG36" s="46">
        <f t="shared" si="42"/>
        <v>22</v>
      </c>
      <c r="BH36" s="46">
        <f t="shared" si="42"/>
        <v>22</v>
      </c>
      <c r="BI36" s="46">
        <f t="shared" si="42"/>
        <v>22</v>
      </c>
      <c r="BJ36" s="46">
        <f t="shared" si="42"/>
        <v>22</v>
      </c>
      <c r="BK36" s="46">
        <f t="shared" si="42"/>
        <v>22</v>
      </c>
      <c r="BL36" s="46">
        <f t="shared" si="42"/>
        <v>22</v>
      </c>
      <c r="BM36" s="46">
        <f t="shared" si="42"/>
        <v>22</v>
      </c>
      <c r="BN36" s="46">
        <f t="shared" si="42"/>
        <v>22</v>
      </c>
      <c r="BO36" s="46">
        <f t="shared" si="42"/>
        <v>22</v>
      </c>
      <c r="BP36" s="46">
        <f t="shared" si="42"/>
        <v>22</v>
      </c>
      <c r="BQ36" s="46">
        <f t="shared" si="42"/>
        <v>22</v>
      </c>
      <c r="BR36" s="46">
        <f t="shared" si="42"/>
        <v>22</v>
      </c>
      <c r="BS36" s="46">
        <f t="shared" si="42"/>
        <v>22</v>
      </c>
      <c r="BT36" s="46">
        <f t="shared" si="42"/>
        <v>22</v>
      </c>
      <c r="BU36" s="46">
        <f t="shared" si="42"/>
        <v>22</v>
      </c>
      <c r="BV36" s="46">
        <f t="shared" si="42"/>
        <v>22</v>
      </c>
      <c r="BW36" s="46">
        <f t="shared" si="42"/>
        <v>22</v>
      </c>
      <c r="BX36" s="46">
        <f t="shared" si="42"/>
        <v>21</v>
      </c>
      <c r="BY36" s="46">
        <f t="shared" si="42"/>
        <v>21</v>
      </c>
      <c r="BZ36" s="46">
        <f t="shared" si="42"/>
        <v>21</v>
      </c>
      <c r="CA36" s="46">
        <f t="shared" si="42"/>
        <v>21</v>
      </c>
      <c r="CB36" s="46">
        <f t="shared" si="42"/>
        <v>21</v>
      </c>
      <c r="CC36" s="46">
        <f t="shared" si="42"/>
        <v>21</v>
      </c>
      <c r="CD36" s="46">
        <f t="shared" ref="CD36:CZ36" si="43">SUMIFS(CD$7:CD$35,$A$7:$A$35, "A-334-S")</f>
        <v>21</v>
      </c>
      <c r="CE36" s="46">
        <f t="shared" si="43"/>
        <v>21</v>
      </c>
      <c r="CF36" s="46">
        <f t="shared" si="43"/>
        <v>20</v>
      </c>
      <c r="CG36" s="46">
        <f t="shared" si="43"/>
        <v>20</v>
      </c>
      <c r="CH36" s="46">
        <f t="shared" si="43"/>
        <v>20</v>
      </c>
      <c r="CI36" s="46">
        <f t="shared" si="43"/>
        <v>20</v>
      </c>
      <c r="CJ36" s="46">
        <f t="shared" si="43"/>
        <v>20</v>
      </c>
      <c r="CK36" s="46">
        <f t="shared" si="43"/>
        <v>20</v>
      </c>
      <c r="CL36" s="46">
        <f t="shared" si="43"/>
        <v>20</v>
      </c>
      <c r="CM36" s="46">
        <f t="shared" si="43"/>
        <v>20</v>
      </c>
      <c r="CN36" s="46">
        <f t="shared" si="43"/>
        <v>20</v>
      </c>
      <c r="CO36" s="46">
        <f t="shared" si="43"/>
        <v>20</v>
      </c>
      <c r="CP36" s="46">
        <f t="shared" si="43"/>
        <v>12</v>
      </c>
      <c r="CQ36" s="46">
        <f t="shared" si="43"/>
        <v>12</v>
      </c>
      <c r="CR36" s="46">
        <f t="shared" si="43"/>
        <v>12</v>
      </c>
      <c r="CS36" s="46">
        <f t="shared" si="43"/>
        <v>12</v>
      </c>
      <c r="CT36" s="46">
        <f t="shared" si="43"/>
        <v>12</v>
      </c>
      <c r="CU36" s="46">
        <f t="shared" si="43"/>
        <v>12</v>
      </c>
      <c r="CV36" s="46">
        <f t="shared" si="43"/>
        <v>9</v>
      </c>
      <c r="CW36" s="46">
        <f t="shared" si="43"/>
        <v>1</v>
      </c>
      <c r="CX36" s="46">
        <f t="shared" si="43"/>
        <v>1</v>
      </c>
      <c r="CY36" s="46">
        <f t="shared" si="43"/>
        <v>0</v>
      </c>
      <c r="CZ36" s="46">
        <f t="shared" si="43"/>
        <v>0</v>
      </c>
    </row>
    <row r="37" spans="1:104" x14ac:dyDescent="0.2">
      <c r="A37" s="90" t="s">
        <v>22</v>
      </c>
      <c r="B37" s="90"/>
      <c r="C37" s="29" t="str" cm="1">
        <f t="array" ref="C37:D44">_xlfn._xlws.SORT(_xlfn.UNIQUE(C7:D35))</f>
        <v>CPT</v>
      </c>
      <c r="D37" s="29" t="str">
        <v>CPT (electronics)</v>
      </c>
      <c r="E37" s="42">
        <f>IF(ISBLANK(D37), " ", COUNTIFS($D$7:$D$35,$D37))</f>
        <v>2</v>
      </c>
      <c r="F37" s="70">
        <f>AVERAGEIFS($R37:$CZ37,$R$36:$CZ$36,MAX($R$36:$CZ$36))</f>
        <v>1</v>
      </c>
      <c r="I37" s="6">
        <f t="shared" ref="I37:N44" si="44">SUMIFS(I$7:I$35,$D$7:$D$35,$D37)</f>
        <v>49</v>
      </c>
      <c r="J37" s="6">
        <f>SUMIFS(J$7:J$35,$D$7:$D$35,$D37)</f>
        <v>42</v>
      </c>
      <c r="K37" s="6">
        <f t="shared" si="44"/>
        <v>0</v>
      </c>
      <c r="L37" s="6">
        <f t="shared" si="44"/>
        <v>117</v>
      </c>
      <c r="M37" s="6">
        <f t="shared" si="44"/>
        <v>243</v>
      </c>
      <c r="N37" s="6">
        <f t="shared" si="44"/>
        <v>18</v>
      </c>
      <c r="R37" s="35">
        <f t="shared" ref="R37:AA44" si="45">IF($D37=""," ", SUMIFS(R$7:R$35,$D$7:$D$35,$D37))</f>
        <v>0</v>
      </c>
      <c r="S37" s="35">
        <f t="shared" si="45"/>
        <v>0</v>
      </c>
      <c r="T37" s="35">
        <f t="shared" si="45"/>
        <v>0</v>
      </c>
      <c r="U37" s="35">
        <f t="shared" si="45"/>
        <v>0</v>
      </c>
      <c r="V37" s="35">
        <f t="shared" si="45"/>
        <v>0</v>
      </c>
      <c r="W37" s="35">
        <f t="shared" si="45"/>
        <v>0</v>
      </c>
      <c r="X37" s="35">
        <f t="shared" si="45"/>
        <v>0</v>
      </c>
      <c r="Y37" s="35">
        <f t="shared" si="45"/>
        <v>0</v>
      </c>
      <c r="Z37" s="35">
        <f t="shared" si="45"/>
        <v>0</v>
      </c>
      <c r="AA37" s="35">
        <f t="shared" si="45"/>
        <v>0</v>
      </c>
      <c r="AB37" s="35">
        <f t="shared" ref="AB37:AK44" si="46">IF($D37=""," ", SUMIFS(AB$7:AB$35,$D$7:$D$35,$D37))</f>
        <v>0</v>
      </c>
      <c r="AC37" s="35">
        <f t="shared" si="46"/>
        <v>0</v>
      </c>
      <c r="AD37" s="35">
        <f t="shared" si="46"/>
        <v>0</v>
      </c>
      <c r="AE37" s="35">
        <f t="shared" si="46"/>
        <v>0</v>
      </c>
      <c r="AF37" s="35">
        <f t="shared" si="46"/>
        <v>0</v>
      </c>
      <c r="AG37" s="35">
        <f t="shared" si="46"/>
        <v>0</v>
      </c>
      <c r="AH37" s="35">
        <f t="shared" si="46"/>
        <v>0</v>
      </c>
      <c r="AI37" s="35">
        <f t="shared" si="46"/>
        <v>0</v>
      </c>
      <c r="AJ37" s="35">
        <f t="shared" si="46"/>
        <v>0</v>
      </c>
      <c r="AK37" s="35">
        <f t="shared" si="46"/>
        <v>0</v>
      </c>
      <c r="AL37" s="35">
        <f t="shared" ref="AL37:AU44" si="47">IF($D37=""," ", SUMIFS(AL$7:AL$35,$D$7:$D$35,$D37))</f>
        <v>0</v>
      </c>
      <c r="AM37" s="35">
        <f t="shared" si="47"/>
        <v>0</v>
      </c>
      <c r="AN37" s="35">
        <f t="shared" si="47"/>
        <v>0</v>
      </c>
      <c r="AO37" s="35">
        <f t="shared" si="47"/>
        <v>0</v>
      </c>
      <c r="AP37" s="35">
        <f t="shared" si="47"/>
        <v>0</v>
      </c>
      <c r="AQ37" s="35">
        <f t="shared" si="47"/>
        <v>0</v>
      </c>
      <c r="AR37" s="35">
        <f t="shared" si="47"/>
        <v>0</v>
      </c>
      <c r="AS37" s="35">
        <f t="shared" si="47"/>
        <v>0</v>
      </c>
      <c r="AT37" s="35">
        <f t="shared" si="47"/>
        <v>0</v>
      </c>
      <c r="AU37" s="35">
        <f t="shared" si="47"/>
        <v>0</v>
      </c>
      <c r="AV37" s="35">
        <f t="shared" ref="AV37:BE44" si="48">IF($D37=""," ", SUMIFS(AV$7:AV$35,$D$7:$D$35,$D37))</f>
        <v>0</v>
      </c>
      <c r="AW37" s="35">
        <f t="shared" si="48"/>
        <v>0</v>
      </c>
      <c r="AX37" s="35">
        <f t="shared" si="48"/>
        <v>0</v>
      </c>
      <c r="AY37" s="35">
        <f t="shared" si="48"/>
        <v>0</v>
      </c>
      <c r="AZ37" s="35">
        <f t="shared" si="48"/>
        <v>0</v>
      </c>
      <c r="BA37" s="35">
        <f t="shared" si="48"/>
        <v>0</v>
      </c>
      <c r="BB37" s="35">
        <f t="shared" si="48"/>
        <v>1</v>
      </c>
      <c r="BC37" s="35">
        <f t="shared" si="48"/>
        <v>1</v>
      </c>
      <c r="BD37" s="35">
        <f t="shared" si="48"/>
        <v>1</v>
      </c>
      <c r="BE37" s="35">
        <f t="shared" si="48"/>
        <v>1</v>
      </c>
      <c r="BF37" s="35">
        <f t="shared" ref="BF37:BO44" si="49">IF($D37=""," ", SUMIFS(BF$7:BF$35,$D$7:$D$35,$D37))</f>
        <v>1</v>
      </c>
      <c r="BG37" s="35">
        <f t="shared" si="49"/>
        <v>1</v>
      </c>
      <c r="BH37" s="35">
        <f t="shared" si="49"/>
        <v>1</v>
      </c>
      <c r="BI37" s="35">
        <f t="shared" si="49"/>
        <v>1</v>
      </c>
      <c r="BJ37" s="35">
        <f t="shared" si="49"/>
        <v>1</v>
      </c>
      <c r="BK37" s="35">
        <f t="shared" si="49"/>
        <v>1</v>
      </c>
      <c r="BL37" s="35">
        <f t="shared" si="49"/>
        <v>1</v>
      </c>
      <c r="BM37" s="35">
        <f t="shared" si="49"/>
        <v>1</v>
      </c>
      <c r="BN37" s="35">
        <f t="shared" si="49"/>
        <v>1</v>
      </c>
      <c r="BO37" s="35">
        <f t="shared" si="49"/>
        <v>1</v>
      </c>
      <c r="BP37" s="35">
        <f t="shared" ref="BP37:BY44" si="50">IF($D37=""," ", SUMIFS(BP$7:BP$35,$D$7:$D$35,$D37))</f>
        <v>1</v>
      </c>
      <c r="BQ37" s="35">
        <f t="shared" si="50"/>
        <v>1</v>
      </c>
      <c r="BR37" s="35">
        <f t="shared" si="50"/>
        <v>1</v>
      </c>
      <c r="BS37" s="35">
        <f t="shared" si="50"/>
        <v>1</v>
      </c>
      <c r="BT37" s="35">
        <f t="shared" si="50"/>
        <v>1</v>
      </c>
      <c r="BU37" s="35">
        <f t="shared" si="50"/>
        <v>1</v>
      </c>
      <c r="BV37" s="35">
        <f t="shared" si="50"/>
        <v>1</v>
      </c>
      <c r="BW37" s="35">
        <f t="shared" si="50"/>
        <v>1</v>
      </c>
      <c r="BX37" s="35">
        <f t="shared" si="50"/>
        <v>1</v>
      </c>
      <c r="BY37" s="35">
        <f t="shared" si="50"/>
        <v>1</v>
      </c>
      <c r="BZ37" s="35">
        <f t="shared" ref="BZ37:CI44" si="51">IF($D37=""," ", SUMIFS(BZ$7:BZ$35,$D$7:$D$35,$D37))</f>
        <v>1</v>
      </c>
      <c r="CA37" s="35">
        <f t="shared" si="51"/>
        <v>1</v>
      </c>
      <c r="CB37" s="35">
        <f t="shared" si="51"/>
        <v>1</v>
      </c>
      <c r="CC37" s="35">
        <f t="shared" si="51"/>
        <v>1</v>
      </c>
      <c r="CD37" s="35">
        <f t="shared" si="51"/>
        <v>1</v>
      </c>
      <c r="CE37" s="35">
        <f t="shared" si="51"/>
        <v>1</v>
      </c>
      <c r="CF37" s="35">
        <f t="shared" si="51"/>
        <v>1</v>
      </c>
      <c r="CG37" s="35">
        <f t="shared" si="51"/>
        <v>1</v>
      </c>
      <c r="CH37" s="35">
        <f t="shared" si="51"/>
        <v>1</v>
      </c>
      <c r="CI37" s="35">
        <f t="shared" si="51"/>
        <v>1</v>
      </c>
      <c r="CJ37" s="35">
        <f t="shared" ref="CJ37:CS44" si="52">IF($D37=""," ", SUMIFS(CJ$7:CJ$35,$D$7:$D$35,$D37))</f>
        <v>1</v>
      </c>
      <c r="CK37" s="35">
        <f t="shared" si="52"/>
        <v>1</v>
      </c>
      <c r="CL37" s="35">
        <f t="shared" si="52"/>
        <v>1</v>
      </c>
      <c r="CM37" s="35">
        <f t="shared" si="52"/>
        <v>1</v>
      </c>
      <c r="CN37" s="35">
        <f t="shared" si="52"/>
        <v>1</v>
      </c>
      <c r="CO37" s="35">
        <f t="shared" si="52"/>
        <v>1</v>
      </c>
      <c r="CP37" s="35">
        <f t="shared" si="52"/>
        <v>1</v>
      </c>
      <c r="CQ37" s="35">
        <f t="shared" si="52"/>
        <v>1</v>
      </c>
      <c r="CR37" s="35">
        <f t="shared" si="52"/>
        <v>1</v>
      </c>
      <c r="CS37" s="35">
        <f t="shared" si="52"/>
        <v>1</v>
      </c>
      <c r="CT37" s="35">
        <f t="shared" ref="CT37:CZ44" si="53">IF($D37=""," ", SUMIFS(CT$7:CT$35,$D$7:$D$35,$D37))</f>
        <v>1</v>
      </c>
      <c r="CU37" s="35">
        <f t="shared" si="53"/>
        <v>1</v>
      </c>
      <c r="CV37" s="35">
        <f t="shared" si="53"/>
        <v>1</v>
      </c>
      <c r="CW37" s="35">
        <f t="shared" si="53"/>
        <v>1</v>
      </c>
      <c r="CX37" s="35">
        <f t="shared" si="53"/>
        <v>1</v>
      </c>
      <c r="CY37" s="35">
        <f t="shared" si="53"/>
        <v>0</v>
      </c>
      <c r="CZ37" s="35">
        <f t="shared" si="53"/>
        <v>0</v>
      </c>
    </row>
    <row r="38" spans="1:104" x14ac:dyDescent="0.2">
      <c r="A38" s="90"/>
      <c r="B38" s="90"/>
      <c r="C38" s="29" t="str">
        <v>CPT</v>
      </c>
      <c r="D38" s="29" t="str">
        <v>CPT (cables)</v>
      </c>
      <c r="E38" s="42">
        <f t="shared" ref="E37:E43" si="54">IF(ISBLANK(D38), " ", COUNTIFS($D$7:$D$35,$D38))</f>
        <v>2</v>
      </c>
      <c r="F38" s="70">
        <f t="shared" ref="F38:F44" si="55">AVERAGEIFS($R38:$CZ38,$R$36:$CZ$36,MAX($R$36:$CZ$36))</f>
        <v>1</v>
      </c>
      <c r="I38" s="6">
        <f t="shared" si="44"/>
        <v>46</v>
      </c>
      <c r="J38" s="6">
        <f t="shared" si="44"/>
        <v>40</v>
      </c>
      <c r="K38" s="6">
        <f t="shared" si="44"/>
        <v>0</v>
      </c>
      <c r="L38" s="6">
        <f t="shared" si="44"/>
        <v>117</v>
      </c>
      <c r="M38" s="6">
        <f t="shared" si="44"/>
        <v>243</v>
      </c>
      <c r="N38" s="6">
        <f t="shared" si="44"/>
        <v>0</v>
      </c>
      <c r="R38" s="35">
        <f t="shared" si="45"/>
        <v>0</v>
      </c>
      <c r="S38" s="35">
        <f t="shared" si="45"/>
        <v>0</v>
      </c>
      <c r="T38" s="35">
        <f t="shared" si="45"/>
        <v>0</v>
      </c>
      <c r="U38" s="35">
        <f t="shared" si="45"/>
        <v>0</v>
      </c>
      <c r="V38" s="35">
        <f t="shared" si="45"/>
        <v>0</v>
      </c>
      <c r="W38" s="35">
        <f t="shared" si="45"/>
        <v>0</v>
      </c>
      <c r="X38" s="35">
        <f t="shared" si="45"/>
        <v>0</v>
      </c>
      <c r="Y38" s="35">
        <f t="shared" si="45"/>
        <v>0</v>
      </c>
      <c r="Z38" s="35">
        <f t="shared" si="45"/>
        <v>0</v>
      </c>
      <c r="AA38" s="35">
        <f t="shared" si="45"/>
        <v>0</v>
      </c>
      <c r="AB38" s="35">
        <f t="shared" si="46"/>
        <v>0</v>
      </c>
      <c r="AC38" s="35">
        <f t="shared" si="46"/>
        <v>0</v>
      </c>
      <c r="AD38" s="35">
        <f t="shared" si="46"/>
        <v>0</v>
      </c>
      <c r="AE38" s="35">
        <f t="shared" si="46"/>
        <v>0</v>
      </c>
      <c r="AF38" s="35">
        <f t="shared" si="46"/>
        <v>0</v>
      </c>
      <c r="AG38" s="35">
        <f t="shared" si="46"/>
        <v>0</v>
      </c>
      <c r="AH38" s="35">
        <f t="shared" si="46"/>
        <v>0</v>
      </c>
      <c r="AI38" s="35">
        <f t="shared" si="46"/>
        <v>0</v>
      </c>
      <c r="AJ38" s="35">
        <f t="shared" si="46"/>
        <v>0</v>
      </c>
      <c r="AK38" s="35">
        <f t="shared" si="46"/>
        <v>0</v>
      </c>
      <c r="AL38" s="35">
        <f t="shared" si="47"/>
        <v>0</v>
      </c>
      <c r="AM38" s="35">
        <f t="shared" si="47"/>
        <v>0</v>
      </c>
      <c r="AN38" s="35">
        <f t="shared" si="47"/>
        <v>0</v>
      </c>
      <c r="AO38" s="35">
        <f t="shared" si="47"/>
        <v>0</v>
      </c>
      <c r="AP38" s="35">
        <f t="shared" si="47"/>
        <v>0</v>
      </c>
      <c r="AQ38" s="35">
        <f t="shared" si="47"/>
        <v>0</v>
      </c>
      <c r="AR38" s="35">
        <f t="shared" si="47"/>
        <v>0</v>
      </c>
      <c r="AS38" s="35">
        <f t="shared" si="47"/>
        <v>0</v>
      </c>
      <c r="AT38" s="35">
        <f t="shared" si="47"/>
        <v>0</v>
      </c>
      <c r="AU38" s="35">
        <f t="shared" si="47"/>
        <v>0</v>
      </c>
      <c r="AV38" s="35">
        <f t="shared" si="48"/>
        <v>0</v>
      </c>
      <c r="AW38" s="35">
        <f t="shared" si="48"/>
        <v>0</v>
      </c>
      <c r="AX38" s="35">
        <f t="shared" si="48"/>
        <v>0</v>
      </c>
      <c r="AY38" s="35">
        <f t="shared" si="48"/>
        <v>0</v>
      </c>
      <c r="AZ38" s="35">
        <f t="shared" si="48"/>
        <v>0</v>
      </c>
      <c r="BA38" s="35">
        <f t="shared" si="48"/>
        <v>0</v>
      </c>
      <c r="BB38" s="35">
        <f t="shared" si="48"/>
        <v>1</v>
      </c>
      <c r="BC38" s="35">
        <f t="shared" si="48"/>
        <v>1</v>
      </c>
      <c r="BD38" s="35">
        <f t="shared" si="48"/>
        <v>1</v>
      </c>
      <c r="BE38" s="35">
        <f t="shared" si="48"/>
        <v>1</v>
      </c>
      <c r="BF38" s="35">
        <f t="shared" si="49"/>
        <v>1</v>
      </c>
      <c r="BG38" s="35">
        <f t="shared" si="49"/>
        <v>1</v>
      </c>
      <c r="BH38" s="35">
        <f t="shared" si="49"/>
        <v>1</v>
      </c>
      <c r="BI38" s="35">
        <f t="shared" si="49"/>
        <v>1</v>
      </c>
      <c r="BJ38" s="35">
        <f t="shared" si="49"/>
        <v>1</v>
      </c>
      <c r="BK38" s="35">
        <f t="shared" si="49"/>
        <v>1</v>
      </c>
      <c r="BL38" s="35">
        <f t="shared" si="49"/>
        <v>1</v>
      </c>
      <c r="BM38" s="35">
        <f t="shared" si="49"/>
        <v>1</v>
      </c>
      <c r="BN38" s="35">
        <f t="shared" si="49"/>
        <v>1</v>
      </c>
      <c r="BO38" s="35">
        <f t="shared" si="49"/>
        <v>1</v>
      </c>
      <c r="BP38" s="35">
        <f t="shared" si="50"/>
        <v>1</v>
      </c>
      <c r="BQ38" s="35">
        <f t="shared" si="50"/>
        <v>1</v>
      </c>
      <c r="BR38" s="35">
        <f t="shared" si="50"/>
        <v>1</v>
      </c>
      <c r="BS38" s="35">
        <f t="shared" si="50"/>
        <v>1</v>
      </c>
      <c r="BT38" s="35">
        <f t="shared" si="50"/>
        <v>1</v>
      </c>
      <c r="BU38" s="35">
        <f t="shared" si="50"/>
        <v>1</v>
      </c>
      <c r="BV38" s="35">
        <f t="shared" si="50"/>
        <v>1</v>
      </c>
      <c r="BW38" s="35">
        <f t="shared" si="50"/>
        <v>1</v>
      </c>
      <c r="BX38" s="35">
        <f t="shared" si="50"/>
        <v>1</v>
      </c>
      <c r="BY38" s="35">
        <f t="shared" si="50"/>
        <v>1</v>
      </c>
      <c r="BZ38" s="35">
        <f t="shared" si="51"/>
        <v>1</v>
      </c>
      <c r="CA38" s="35">
        <f t="shared" si="51"/>
        <v>1</v>
      </c>
      <c r="CB38" s="35">
        <f t="shared" si="51"/>
        <v>1</v>
      </c>
      <c r="CC38" s="35">
        <f t="shared" si="51"/>
        <v>1</v>
      </c>
      <c r="CD38" s="35">
        <f t="shared" si="51"/>
        <v>1</v>
      </c>
      <c r="CE38" s="35">
        <f t="shared" si="51"/>
        <v>1</v>
      </c>
      <c r="CF38" s="35">
        <f t="shared" si="51"/>
        <v>1</v>
      </c>
      <c r="CG38" s="35">
        <f t="shared" si="51"/>
        <v>1</v>
      </c>
      <c r="CH38" s="35">
        <f t="shared" si="51"/>
        <v>1</v>
      </c>
      <c r="CI38" s="35">
        <f t="shared" si="51"/>
        <v>1</v>
      </c>
      <c r="CJ38" s="35">
        <f t="shared" si="52"/>
        <v>1</v>
      </c>
      <c r="CK38" s="35">
        <f t="shared" si="52"/>
        <v>1</v>
      </c>
      <c r="CL38" s="35">
        <f t="shared" si="52"/>
        <v>1</v>
      </c>
      <c r="CM38" s="35">
        <f t="shared" si="52"/>
        <v>1</v>
      </c>
      <c r="CN38" s="35">
        <f t="shared" si="52"/>
        <v>1</v>
      </c>
      <c r="CO38" s="35">
        <f t="shared" si="52"/>
        <v>1</v>
      </c>
      <c r="CP38" s="35">
        <f t="shared" si="52"/>
        <v>1</v>
      </c>
      <c r="CQ38" s="35">
        <f t="shared" si="52"/>
        <v>1</v>
      </c>
      <c r="CR38" s="35">
        <f t="shared" si="52"/>
        <v>1</v>
      </c>
      <c r="CS38" s="35">
        <f t="shared" si="52"/>
        <v>1</v>
      </c>
      <c r="CT38" s="35">
        <f t="shared" si="53"/>
        <v>1</v>
      </c>
      <c r="CU38" s="35">
        <f t="shared" si="53"/>
        <v>1</v>
      </c>
      <c r="CV38" s="35">
        <f t="shared" si="53"/>
        <v>0</v>
      </c>
      <c r="CW38" s="35">
        <f t="shared" si="53"/>
        <v>0</v>
      </c>
      <c r="CX38" s="35">
        <f t="shared" si="53"/>
        <v>0</v>
      </c>
      <c r="CY38" s="35">
        <f t="shared" si="53"/>
        <v>0</v>
      </c>
      <c r="CZ38" s="35">
        <f t="shared" si="53"/>
        <v>0</v>
      </c>
    </row>
    <row r="39" spans="1:104" x14ac:dyDescent="0.2">
      <c r="A39" s="90"/>
      <c r="B39" s="90"/>
      <c r="C39" s="29" t="str">
        <v>DAQ</v>
      </c>
      <c r="D39" s="29" t="str">
        <v>SPAT SME</v>
      </c>
      <c r="E39" s="42">
        <f t="shared" si="54"/>
        <v>1</v>
      </c>
      <c r="F39" s="70">
        <f t="shared" si="55"/>
        <v>1</v>
      </c>
      <c r="I39" s="6">
        <f t="shared" si="44"/>
        <v>47</v>
      </c>
      <c r="J39" s="6">
        <f t="shared" si="44"/>
        <v>39</v>
      </c>
      <c r="K39" s="6">
        <f t="shared" si="44"/>
        <v>0</v>
      </c>
      <c r="L39" s="6">
        <f t="shared" si="44"/>
        <v>117</v>
      </c>
      <c r="M39" s="6">
        <f t="shared" si="44"/>
        <v>234</v>
      </c>
      <c r="N39" s="6">
        <f t="shared" si="44"/>
        <v>0</v>
      </c>
      <c r="R39" s="35">
        <f t="shared" si="45"/>
        <v>0</v>
      </c>
      <c r="S39" s="35">
        <f t="shared" si="45"/>
        <v>0</v>
      </c>
      <c r="T39" s="35">
        <f t="shared" si="45"/>
        <v>0</v>
      </c>
      <c r="U39" s="35">
        <f t="shared" si="45"/>
        <v>0</v>
      </c>
      <c r="V39" s="35">
        <f t="shared" si="45"/>
        <v>0</v>
      </c>
      <c r="W39" s="35">
        <f t="shared" si="45"/>
        <v>0</v>
      </c>
      <c r="X39" s="35">
        <f t="shared" si="45"/>
        <v>0</v>
      </c>
      <c r="Y39" s="35">
        <f t="shared" si="45"/>
        <v>0</v>
      </c>
      <c r="Z39" s="35">
        <f t="shared" si="45"/>
        <v>0</v>
      </c>
      <c r="AA39" s="35">
        <f t="shared" si="45"/>
        <v>0</v>
      </c>
      <c r="AB39" s="35">
        <f t="shared" si="46"/>
        <v>0</v>
      </c>
      <c r="AC39" s="35">
        <f t="shared" si="46"/>
        <v>0</v>
      </c>
      <c r="AD39" s="35">
        <f t="shared" si="46"/>
        <v>0</v>
      </c>
      <c r="AE39" s="35">
        <f t="shared" si="46"/>
        <v>0</v>
      </c>
      <c r="AF39" s="35">
        <f t="shared" si="46"/>
        <v>0</v>
      </c>
      <c r="AG39" s="35">
        <f t="shared" si="46"/>
        <v>0</v>
      </c>
      <c r="AH39" s="35">
        <f t="shared" si="46"/>
        <v>0</v>
      </c>
      <c r="AI39" s="35">
        <f t="shared" si="46"/>
        <v>0</v>
      </c>
      <c r="AJ39" s="35">
        <f t="shared" si="46"/>
        <v>0</v>
      </c>
      <c r="AK39" s="35">
        <f t="shared" si="46"/>
        <v>0</v>
      </c>
      <c r="AL39" s="35">
        <f t="shared" si="47"/>
        <v>0</v>
      </c>
      <c r="AM39" s="35">
        <f t="shared" si="47"/>
        <v>0</v>
      </c>
      <c r="AN39" s="35">
        <f t="shared" si="47"/>
        <v>0</v>
      </c>
      <c r="AO39" s="35">
        <f t="shared" si="47"/>
        <v>0</v>
      </c>
      <c r="AP39" s="35">
        <f t="shared" si="47"/>
        <v>0</v>
      </c>
      <c r="AQ39" s="35">
        <f t="shared" si="47"/>
        <v>0</v>
      </c>
      <c r="AR39" s="35">
        <f t="shared" si="47"/>
        <v>0</v>
      </c>
      <c r="AS39" s="35">
        <f t="shared" si="47"/>
        <v>0</v>
      </c>
      <c r="AT39" s="35">
        <f t="shared" si="47"/>
        <v>0</v>
      </c>
      <c r="AU39" s="35">
        <f t="shared" si="47"/>
        <v>0</v>
      </c>
      <c r="AV39" s="35">
        <f t="shared" si="48"/>
        <v>0</v>
      </c>
      <c r="AW39" s="35">
        <f t="shared" si="48"/>
        <v>0</v>
      </c>
      <c r="AX39" s="35">
        <f t="shared" si="48"/>
        <v>0</v>
      </c>
      <c r="AY39" s="35">
        <f t="shared" si="48"/>
        <v>0</v>
      </c>
      <c r="AZ39" s="35">
        <f t="shared" si="48"/>
        <v>0</v>
      </c>
      <c r="BA39" s="35">
        <f t="shared" si="48"/>
        <v>1</v>
      </c>
      <c r="BB39" s="35">
        <f t="shared" si="48"/>
        <v>1</v>
      </c>
      <c r="BC39" s="35">
        <f t="shared" si="48"/>
        <v>1</v>
      </c>
      <c r="BD39" s="35">
        <f t="shared" si="48"/>
        <v>1</v>
      </c>
      <c r="BE39" s="35">
        <f t="shared" si="48"/>
        <v>1</v>
      </c>
      <c r="BF39" s="35">
        <f t="shared" si="49"/>
        <v>1</v>
      </c>
      <c r="BG39" s="35">
        <f t="shared" si="49"/>
        <v>1</v>
      </c>
      <c r="BH39" s="35">
        <f t="shared" si="49"/>
        <v>1</v>
      </c>
      <c r="BI39" s="35">
        <f t="shared" si="49"/>
        <v>1</v>
      </c>
      <c r="BJ39" s="35">
        <f t="shared" si="49"/>
        <v>1</v>
      </c>
      <c r="BK39" s="35">
        <f t="shared" si="49"/>
        <v>1</v>
      </c>
      <c r="BL39" s="35">
        <f t="shared" si="49"/>
        <v>1</v>
      </c>
      <c r="BM39" s="35">
        <f t="shared" si="49"/>
        <v>1</v>
      </c>
      <c r="BN39" s="35">
        <f t="shared" si="49"/>
        <v>1</v>
      </c>
      <c r="BO39" s="35">
        <f t="shared" si="49"/>
        <v>1</v>
      </c>
      <c r="BP39" s="35">
        <f t="shared" si="50"/>
        <v>1</v>
      </c>
      <c r="BQ39" s="35">
        <f t="shared" si="50"/>
        <v>1</v>
      </c>
      <c r="BR39" s="35">
        <f t="shared" si="50"/>
        <v>1</v>
      </c>
      <c r="BS39" s="35">
        <f t="shared" si="50"/>
        <v>1</v>
      </c>
      <c r="BT39" s="35">
        <f t="shared" si="50"/>
        <v>1</v>
      </c>
      <c r="BU39" s="35">
        <f t="shared" si="50"/>
        <v>1</v>
      </c>
      <c r="BV39" s="35">
        <f t="shared" si="50"/>
        <v>1</v>
      </c>
      <c r="BW39" s="35">
        <f t="shared" si="50"/>
        <v>1</v>
      </c>
      <c r="BX39" s="35">
        <f t="shared" si="50"/>
        <v>1</v>
      </c>
      <c r="BY39" s="35">
        <f t="shared" si="50"/>
        <v>1</v>
      </c>
      <c r="BZ39" s="35">
        <f t="shared" si="51"/>
        <v>1</v>
      </c>
      <c r="CA39" s="35">
        <f t="shared" si="51"/>
        <v>1</v>
      </c>
      <c r="CB39" s="35">
        <f t="shared" si="51"/>
        <v>1</v>
      </c>
      <c r="CC39" s="35">
        <f t="shared" si="51"/>
        <v>1</v>
      </c>
      <c r="CD39" s="35">
        <f t="shared" si="51"/>
        <v>1</v>
      </c>
      <c r="CE39" s="35">
        <f t="shared" si="51"/>
        <v>1</v>
      </c>
      <c r="CF39" s="35">
        <f t="shared" si="51"/>
        <v>1</v>
      </c>
      <c r="CG39" s="35">
        <f t="shared" si="51"/>
        <v>1</v>
      </c>
      <c r="CH39" s="35">
        <f t="shared" si="51"/>
        <v>1</v>
      </c>
      <c r="CI39" s="35">
        <f t="shared" si="51"/>
        <v>1</v>
      </c>
      <c r="CJ39" s="35">
        <f t="shared" si="52"/>
        <v>1</v>
      </c>
      <c r="CK39" s="35">
        <f t="shared" si="52"/>
        <v>1</v>
      </c>
      <c r="CL39" s="35">
        <f t="shared" si="52"/>
        <v>1</v>
      </c>
      <c r="CM39" s="35">
        <f t="shared" si="52"/>
        <v>1</v>
      </c>
      <c r="CN39" s="35">
        <f t="shared" si="52"/>
        <v>1</v>
      </c>
      <c r="CO39" s="35">
        <f t="shared" si="52"/>
        <v>1</v>
      </c>
      <c r="CP39" s="35">
        <f t="shared" si="52"/>
        <v>1</v>
      </c>
      <c r="CQ39" s="35">
        <f t="shared" si="52"/>
        <v>1</v>
      </c>
      <c r="CR39" s="35">
        <f t="shared" si="52"/>
        <v>1</v>
      </c>
      <c r="CS39" s="35">
        <f t="shared" si="52"/>
        <v>1</v>
      </c>
      <c r="CT39" s="35">
        <f t="shared" si="53"/>
        <v>1</v>
      </c>
      <c r="CU39" s="35">
        <f t="shared" si="53"/>
        <v>1</v>
      </c>
      <c r="CV39" s="35">
        <f t="shared" si="53"/>
        <v>0</v>
      </c>
      <c r="CW39" s="35">
        <f t="shared" si="53"/>
        <v>0</v>
      </c>
      <c r="CX39" s="35">
        <f t="shared" si="53"/>
        <v>0</v>
      </c>
      <c r="CY39" s="35">
        <f t="shared" si="53"/>
        <v>0</v>
      </c>
      <c r="CZ39" s="35">
        <f t="shared" si="53"/>
        <v>0</v>
      </c>
    </row>
    <row r="40" spans="1:104" x14ac:dyDescent="0.2">
      <c r="A40" s="90"/>
      <c r="B40" s="90"/>
      <c r="C40" s="29" t="str">
        <v>Implementation</v>
      </c>
      <c r="D40" s="29" t="str">
        <v>Installation</v>
      </c>
      <c r="E40" s="42">
        <f t="shared" si="54"/>
        <v>1</v>
      </c>
      <c r="F40" s="70">
        <f t="shared" si="55"/>
        <v>1</v>
      </c>
      <c r="I40" s="6">
        <f t="shared" si="44"/>
        <v>52</v>
      </c>
      <c r="J40" s="6">
        <f t="shared" si="44"/>
        <v>44</v>
      </c>
      <c r="K40" s="6">
        <f t="shared" si="44"/>
        <v>0</v>
      </c>
      <c r="L40" s="6">
        <f t="shared" si="44"/>
        <v>162</v>
      </c>
      <c r="M40" s="6">
        <f t="shared" si="44"/>
        <v>234</v>
      </c>
      <c r="N40" s="6">
        <f t="shared" si="44"/>
        <v>0</v>
      </c>
      <c r="R40" s="35">
        <f t="shared" si="45"/>
        <v>0</v>
      </c>
      <c r="S40" s="35">
        <f t="shared" si="45"/>
        <v>0</v>
      </c>
      <c r="T40" s="35">
        <f t="shared" si="45"/>
        <v>0</v>
      </c>
      <c r="U40" s="35">
        <f t="shared" si="45"/>
        <v>0</v>
      </c>
      <c r="V40" s="35">
        <f t="shared" si="45"/>
        <v>0</v>
      </c>
      <c r="W40" s="35">
        <f t="shared" si="45"/>
        <v>0</v>
      </c>
      <c r="X40" s="35">
        <f t="shared" si="45"/>
        <v>0</v>
      </c>
      <c r="Y40" s="35">
        <f t="shared" si="45"/>
        <v>0</v>
      </c>
      <c r="Z40" s="35">
        <f t="shared" si="45"/>
        <v>0</v>
      </c>
      <c r="AA40" s="35">
        <f t="shared" si="45"/>
        <v>0</v>
      </c>
      <c r="AB40" s="35">
        <f t="shared" si="46"/>
        <v>0</v>
      </c>
      <c r="AC40" s="35">
        <f t="shared" si="46"/>
        <v>0</v>
      </c>
      <c r="AD40" s="35">
        <f t="shared" si="46"/>
        <v>0</v>
      </c>
      <c r="AE40" s="35">
        <f t="shared" si="46"/>
        <v>0</v>
      </c>
      <c r="AF40" s="35">
        <f t="shared" si="46"/>
        <v>0</v>
      </c>
      <c r="AG40" s="35">
        <f t="shared" si="46"/>
        <v>0</v>
      </c>
      <c r="AH40" s="35">
        <f t="shared" si="46"/>
        <v>0</v>
      </c>
      <c r="AI40" s="35">
        <f t="shared" si="46"/>
        <v>0</v>
      </c>
      <c r="AJ40" s="35">
        <f t="shared" si="46"/>
        <v>0</v>
      </c>
      <c r="AK40" s="35">
        <f t="shared" si="46"/>
        <v>0</v>
      </c>
      <c r="AL40" s="35">
        <f t="shared" si="47"/>
        <v>0</v>
      </c>
      <c r="AM40" s="35">
        <f t="shared" si="47"/>
        <v>0</v>
      </c>
      <c r="AN40" s="35">
        <f t="shared" si="47"/>
        <v>0</v>
      </c>
      <c r="AO40" s="35">
        <f t="shared" si="47"/>
        <v>0</v>
      </c>
      <c r="AP40" s="35">
        <f t="shared" si="47"/>
        <v>0</v>
      </c>
      <c r="AQ40" s="35">
        <f t="shared" si="47"/>
        <v>0</v>
      </c>
      <c r="AR40" s="35">
        <f t="shared" si="47"/>
        <v>0</v>
      </c>
      <c r="AS40" s="35">
        <f t="shared" si="47"/>
        <v>0</v>
      </c>
      <c r="AT40" s="35">
        <f t="shared" si="47"/>
        <v>0</v>
      </c>
      <c r="AU40" s="35">
        <f t="shared" si="47"/>
        <v>0</v>
      </c>
      <c r="AV40" s="35">
        <f t="shared" si="48"/>
        <v>1</v>
      </c>
      <c r="AW40" s="35">
        <f t="shared" si="48"/>
        <v>1</v>
      </c>
      <c r="AX40" s="35">
        <f t="shared" si="48"/>
        <v>1</v>
      </c>
      <c r="AY40" s="35">
        <f t="shared" si="48"/>
        <v>1</v>
      </c>
      <c r="AZ40" s="35">
        <f t="shared" si="48"/>
        <v>1</v>
      </c>
      <c r="BA40" s="35">
        <f t="shared" si="48"/>
        <v>1</v>
      </c>
      <c r="BB40" s="35">
        <f t="shared" si="48"/>
        <v>1</v>
      </c>
      <c r="BC40" s="35">
        <f t="shared" si="48"/>
        <v>1</v>
      </c>
      <c r="BD40" s="35">
        <f t="shared" si="48"/>
        <v>1</v>
      </c>
      <c r="BE40" s="35">
        <f t="shared" si="48"/>
        <v>1</v>
      </c>
      <c r="BF40" s="35">
        <f t="shared" si="49"/>
        <v>1</v>
      </c>
      <c r="BG40" s="35">
        <f t="shared" si="49"/>
        <v>1</v>
      </c>
      <c r="BH40" s="35">
        <f t="shared" si="49"/>
        <v>1</v>
      </c>
      <c r="BI40" s="35">
        <f t="shared" si="49"/>
        <v>1</v>
      </c>
      <c r="BJ40" s="35">
        <f t="shared" si="49"/>
        <v>1</v>
      </c>
      <c r="BK40" s="35">
        <f t="shared" si="49"/>
        <v>1</v>
      </c>
      <c r="BL40" s="35">
        <f t="shared" si="49"/>
        <v>1</v>
      </c>
      <c r="BM40" s="35">
        <f t="shared" si="49"/>
        <v>1</v>
      </c>
      <c r="BN40" s="35">
        <f t="shared" si="49"/>
        <v>1</v>
      </c>
      <c r="BO40" s="35">
        <f t="shared" si="49"/>
        <v>1</v>
      </c>
      <c r="BP40" s="35">
        <f t="shared" si="50"/>
        <v>1</v>
      </c>
      <c r="BQ40" s="35">
        <f t="shared" si="50"/>
        <v>1</v>
      </c>
      <c r="BR40" s="35">
        <f t="shared" si="50"/>
        <v>1</v>
      </c>
      <c r="BS40" s="35">
        <f t="shared" si="50"/>
        <v>1</v>
      </c>
      <c r="BT40" s="35">
        <f t="shared" si="50"/>
        <v>1</v>
      </c>
      <c r="BU40" s="35">
        <f t="shared" si="50"/>
        <v>1</v>
      </c>
      <c r="BV40" s="35">
        <f t="shared" si="50"/>
        <v>1</v>
      </c>
      <c r="BW40" s="35">
        <f t="shared" si="50"/>
        <v>1</v>
      </c>
      <c r="BX40" s="35">
        <f t="shared" si="50"/>
        <v>1</v>
      </c>
      <c r="BY40" s="35">
        <f t="shared" si="50"/>
        <v>1</v>
      </c>
      <c r="BZ40" s="35">
        <f t="shared" si="51"/>
        <v>1</v>
      </c>
      <c r="CA40" s="35">
        <f t="shared" si="51"/>
        <v>1</v>
      </c>
      <c r="CB40" s="35">
        <f t="shared" si="51"/>
        <v>1</v>
      </c>
      <c r="CC40" s="35">
        <f t="shared" si="51"/>
        <v>1</v>
      </c>
      <c r="CD40" s="35">
        <f t="shared" si="51"/>
        <v>1</v>
      </c>
      <c r="CE40" s="35">
        <f t="shared" si="51"/>
        <v>1</v>
      </c>
      <c r="CF40" s="35">
        <f t="shared" si="51"/>
        <v>1</v>
      </c>
      <c r="CG40" s="35">
        <f t="shared" si="51"/>
        <v>1</v>
      </c>
      <c r="CH40" s="35">
        <f t="shared" si="51"/>
        <v>1</v>
      </c>
      <c r="CI40" s="35">
        <f t="shared" si="51"/>
        <v>1</v>
      </c>
      <c r="CJ40" s="35">
        <f t="shared" si="52"/>
        <v>1</v>
      </c>
      <c r="CK40" s="35">
        <f t="shared" si="52"/>
        <v>1</v>
      </c>
      <c r="CL40" s="35">
        <f t="shared" si="52"/>
        <v>1</v>
      </c>
      <c r="CM40" s="35">
        <f t="shared" si="52"/>
        <v>1</v>
      </c>
      <c r="CN40" s="35">
        <f t="shared" si="52"/>
        <v>1</v>
      </c>
      <c r="CO40" s="35">
        <f t="shared" si="52"/>
        <v>1</v>
      </c>
      <c r="CP40" s="35">
        <f t="shared" si="52"/>
        <v>1</v>
      </c>
      <c r="CQ40" s="35">
        <f t="shared" si="52"/>
        <v>1</v>
      </c>
      <c r="CR40" s="35">
        <f t="shared" si="52"/>
        <v>1</v>
      </c>
      <c r="CS40" s="35">
        <f t="shared" si="52"/>
        <v>1</v>
      </c>
      <c r="CT40" s="35">
        <f t="shared" si="53"/>
        <v>1</v>
      </c>
      <c r="CU40" s="35">
        <f t="shared" si="53"/>
        <v>1</v>
      </c>
      <c r="CV40" s="35">
        <f t="shared" si="53"/>
        <v>0</v>
      </c>
      <c r="CW40" s="35">
        <f t="shared" si="53"/>
        <v>0</v>
      </c>
      <c r="CX40" s="35">
        <f t="shared" si="53"/>
        <v>0</v>
      </c>
      <c r="CY40" s="35">
        <f t="shared" si="53"/>
        <v>0</v>
      </c>
      <c r="CZ40" s="35">
        <f t="shared" si="53"/>
        <v>0</v>
      </c>
    </row>
    <row r="41" spans="1:104" x14ac:dyDescent="0.2">
      <c r="A41" s="90"/>
      <c r="B41" s="90"/>
      <c r="C41" s="29" t="str">
        <v>Implementation</v>
      </c>
      <c r="D41" s="29" t="str">
        <v>Drill</v>
      </c>
      <c r="E41" s="42">
        <f t="shared" si="54"/>
        <v>16</v>
      </c>
      <c r="F41" s="70">
        <f>AVERAGEIFS($R41:$CZ41,$R$36:$CZ$36,MAX($R$36:$CZ$36))</f>
        <v>13.772727272727273</v>
      </c>
      <c r="I41" s="6">
        <f t="shared" si="44"/>
        <v>996</v>
      </c>
      <c r="J41" s="6">
        <f t="shared" si="44"/>
        <v>838</v>
      </c>
      <c r="K41" s="6">
        <f t="shared" si="44"/>
        <v>1449</v>
      </c>
      <c r="L41" s="6">
        <f t="shared" si="44"/>
        <v>3015</v>
      </c>
      <c r="M41" s="6">
        <f t="shared" si="44"/>
        <v>3006</v>
      </c>
      <c r="N41" s="6">
        <f t="shared" si="44"/>
        <v>72</v>
      </c>
      <c r="R41" s="35">
        <f t="shared" si="45"/>
        <v>0</v>
      </c>
      <c r="S41" s="35">
        <f t="shared" si="45"/>
        <v>6</v>
      </c>
      <c r="T41" s="35">
        <f t="shared" si="45"/>
        <v>6</v>
      </c>
      <c r="U41" s="35">
        <f t="shared" si="45"/>
        <v>6</v>
      </c>
      <c r="V41" s="35">
        <f t="shared" si="45"/>
        <v>6</v>
      </c>
      <c r="W41" s="35">
        <f t="shared" si="45"/>
        <v>6</v>
      </c>
      <c r="X41" s="35">
        <f t="shared" si="45"/>
        <v>6</v>
      </c>
      <c r="Y41" s="35">
        <f t="shared" si="45"/>
        <v>6</v>
      </c>
      <c r="Z41" s="35">
        <f t="shared" si="45"/>
        <v>10</v>
      </c>
      <c r="AA41" s="35">
        <f t="shared" si="45"/>
        <v>10</v>
      </c>
      <c r="AB41" s="35">
        <f t="shared" si="46"/>
        <v>10</v>
      </c>
      <c r="AC41" s="35">
        <f t="shared" si="46"/>
        <v>10</v>
      </c>
      <c r="AD41" s="35">
        <f t="shared" si="46"/>
        <v>10</v>
      </c>
      <c r="AE41" s="35">
        <f t="shared" si="46"/>
        <v>10</v>
      </c>
      <c r="AF41" s="35">
        <f t="shared" si="46"/>
        <v>10</v>
      </c>
      <c r="AG41" s="35">
        <f t="shared" si="46"/>
        <v>13</v>
      </c>
      <c r="AH41" s="35">
        <f t="shared" si="46"/>
        <v>13</v>
      </c>
      <c r="AI41" s="35">
        <f t="shared" si="46"/>
        <v>13</v>
      </c>
      <c r="AJ41" s="35">
        <f t="shared" si="46"/>
        <v>13</v>
      </c>
      <c r="AK41" s="35">
        <f t="shared" si="46"/>
        <v>13</v>
      </c>
      <c r="AL41" s="35">
        <f t="shared" si="47"/>
        <v>13</v>
      </c>
      <c r="AM41" s="35">
        <f t="shared" si="47"/>
        <v>13</v>
      </c>
      <c r="AN41" s="35">
        <f t="shared" si="47"/>
        <v>13</v>
      </c>
      <c r="AO41" s="35">
        <f t="shared" si="47"/>
        <v>13</v>
      </c>
      <c r="AP41" s="35">
        <f t="shared" si="47"/>
        <v>13</v>
      </c>
      <c r="AQ41" s="35">
        <f t="shared" si="47"/>
        <v>13</v>
      </c>
      <c r="AR41" s="35">
        <f t="shared" si="47"/>
        <v>13</v>
      </c>
      <c r="AS41" s="35">
        <f t="shared" si="47"/>
        <v>13</v>
      </c>
      <c r="AT41" s="35">
        <f t="shared" si="47"/>
        <v>13</v>
      </c>
      <c r="AU41" s="35">
        <f t="shared" si="47"/>
        <v>13</v>
      </c>
      <c r="AV41" s="35">
        <f t="shared" si="48"/>
        <v>13</v>
      </c>
      <c r="AW41" s="35">
        <f t="shared" si="48"/>
        <v>13</v>
      </c>
      <c r="AX41" s="35">
        <f t="shared" si="48"/>
        <v>13</v>
      </c>
      <c r="AY41" s="35">
        <f t="shared" si="48"/>
        <v>13</v>
      </c>
      <c r="AZ41" s="35">
        <f t="shared" si="48"/>
        <v>13</v>
      </c>
      <c r="BA41" s="35">
        <f t="shared" si="48"/>
        <v>13</v>
      </c>
      <c r="BB41" s="35">
        <f t="shared" si="48"/>
        <v>13</v>
      </c>
      <c r="BC41" s="35">
        <f t="shared" si="48"/>
        <v>13</v>
      </c>
      <c r="BD41" s="35">
        <f t="shared" si="48"/>
        <v>13</v>
      </c>
      <c r="BE41" s="35">
        <f t="shared" si="48"/>
        <v>13</v>
      </c>
      <c r="BF41" s="35">
        <f t="shared" si="49"/>
        <v>13</v>
      </c>
      <c r="BG41" s="35">
        <f t="shared" si="49"/>
        <v>14</v>
      </c>
      <c r="BH41" s="35">
        <f t="shared" si="49"/>
        <v>14</v>
      </c>
      <c r="BI41" s="35">
        <f t="shared" si="49"/>
        <v>14</v>
      </c>
      <c r="BJ41" s="35">
        <f t="shared" si="49"/>
        <v>14</v>
      </c>
      <c r="BK41" s="35">
        <f t="shared" si="49"/>
        <v>14</v>
      </c>
      <c r="BL41" s="35">
        <f t="shared" si="49"/>
        <v>14</v>
      </c>
      <c r="BM41" s="35">
        <f t="shared" si="49"/>
        <v>14</v>
      </c>
      <c r="BN41" s="35">
        <f t="shared" si="49"/>
        <v>14</v>
      </c>
      <c r="BO41" s="35">
        <f t="shared" si="49"/>
        <v>14</v>
      </c>
      <c r="BP41" s="35">
        <f t="shared" si="50"/>
        <v>14</v>
      </c>
      <c r="BQ41" s="35">
        <f t="shared" si="50"/>
        <v>14</v>
      </c>
      <c r="BR41" s="35">
        <f t="shared" si="50"/>
        <v>14</v>
      </c>
      <c r="BS41" s="35">
        <f t="shared" si="50"/>
        <v>14</v>
      </c>
      <c r="BT41" s="35">
        <f t="shared" si="50"/>
        <v>14</v>
      </c>
      <c r="BU41" s="35">
        <f t="shared" si="50"/>
        <v>14</v>
      </c>
      <c r="BV41" s="35">
        <f t="shared" si="50"/>
        <v>14</v>
      </c>
      <c r="BW41" s="35">
        <f t="shared" si="50"/>
        <v>14</v>
      </c>
      <c r="BX41" s="35">
        <f t="shared" si="50"/>
        <v>14</v>
      </c>
      <c r="BY41" s="35">
        <f t="shared" si="50"/>
        <v>14</v>
      </c>
      <c r="BZ41" s="35">
        <f t="shared" si="51"/>
        <v>14</v>
      </c>
      <c r="CA41" s="35">
        <f t="shared" si="51"/>
        <v>14</v>
      </c>
      <c r="CB41" s="35">
        <f t="shared" si="51"/>
        <v>14</v>
      </c>
      <c r="CC41" s="35">
        <f t="shared" si="51"/>
        <v>14</v>
      </c>
      <c r="CD41" s="35">
        <f t="shared" si="51"/>
        <v>14</v>
      </c>
      <c r="CE41" s="35">
        <f t="shared" si="51"/>
        <v>14</v>
      </c>
      <c r="CF41" s="35">
        <f t="shared" si="51"/>
        <v>14</v>
      </c>
      <c r="CG41" s="35">
        <f t="shared" si="51"/>
        <v>14</v>
      </c>
      <c r="CH41" s="35">
        <f t="shared" si="51"/>
        <v>14</v>
      </c>
      <c r="CI41" s="35">
        <f t="shared" si="51"/>
        <v>14</v>
      </c>
      <c r="CJ41" s="35">
        <f t="shared" si="52"/>
        <v>14</v>
      </c>
      <c r="CK41" s="35">
        <f t="shared" si="52"/>
        <v>14</v>
      </c>
      <c r="CL41" s="35">
        <f t="shared" si="52"/>
        <v>14</v>
      </c>
      <c r="CM41" s="35">
        <f t="shared" si="52"/>
        <v>14</v>
      </c>
      <c r="CN41" s="35">
        <f t="shared" si="52"/>
        <v>14</v>
      </c>
      <c r="CO41" s="35">
        <f t="shared" si="52"/>
        <v>14</v>
      </c>
      <c r="CP41" s="35">
        <f t="shared" si="52"/>
        <v>8</v>
      </c>
      <c r="CQ41" s="35">
        <f t="shared" si="52"/>
        <v>8</v>
      </c>
      <c r="CR41" s="35">
        <f t="shared" si="52"/>
        <v>8</v>
      </c>
      <c r="CS41" s="35">
        <f t="shared" si="52"/>
        <v>8</v>
      </c>
      <c r="CT41" s="35">
        <f t="shared" si="53"/>
        <v>8</v>
      </c>
      <c r="CU41" s="35">
        <f t="shared" si="53"/>
        <v>8</v>
      </c>
      <c r="CV41" s="35">
        <f t="shared" si="53"/>
        <v>8</v>
      </c>
      <c r="CW41" s="35">
        <f t="shared" si="53"/>
        <v>0</v>
      </c>
      <c r="CX41" s="35">
        <f t="shared" si="53"/>
        <v>0</v>
      </c>
      <c r="CY41" s="35">
        <f t="shared" si="53"/>
        <v>0</v>
      </c>
      <c r="CZ41" s="35">
        <f t="shared" si="53"/>
        <v>0</v>
      </c>
    </row>
    <row r="42" spans="1:104" x14ac:dyDescent="0.2">
      <c r="A42" s="90"/>
      <c r="B42" s="90"/>
      <c r="C42" s="29" t="str">
        <v>Implementation</v>
      </c>
      <c r="D42" s="29" t="str">
        <v>Gen Tech</v>
      </c>
      <c r="E42" s="42">
        <f t="shared" si="54"/>
        <v>1</v>
      </c>
      <c r="F42" s="70">
        <f>AVERAGEIFS($R42:$CZ42,$R$36:$CZ$36,MAX($R$36:$CZ$36))</f>
        <v>0.22727272727272727</v>
      </c>
      <c r="I42" s="6">
        <f t="shared" si="44"/>
        <v>14</v>
      </c>
      <c r="J42" s="6">
        <f t="shared" si="44"/>
        <v>13</v>
      </c>
      <c r="K42" s="6">
        <f t="shared" si="44"/>
        <v>0</v>
      </c>
      <c r="L42" s="6">
        <f t="shared" si="44"/>
        <v>117</v>
      </c>
      <c r="M42" s="6">
        <f t="shared" si="44"/>
        <v>0</v>
      </c>
      <c r="N42" s="6">
        <f t="shared" si="44"/>
        <v>0</v>
      </c>
      <c r="R42" s="35">
        <f t="shared" si="45"/>
        <v>0</v>
      </c>
      <c r="S42" s="35">
        <f t="shared" si="45"/>
        <v>0</v>
      </c>
      <c r="T42" s="35">
        <f t="shared" si="45"/>
        <v>0</v>
      </c>
      <c r="U42" s="35">
        <f t="shared" si="45"/>
        <v>0</v>
      </c>
      <c r="V42" s="35">
        <f t="shared" si="45"/>
        <v>0</v>
      </c>
      <c r="W42" s="35">
        <f t="shared" si="45"/>
        <v>0</v>
      </c>
      <c r="X42" s="35">
        <f t="shared" si="45"/>
        <v>0</v>
      </c>
      <c r="Y42" s="35">
        <f t="shared" si="45"/>
        <v>0</v>
      </c>
      <c r="Z42" s="35">
        <f t="shared" si="45"/>
        <v>0</v>
      </c>
      <c r="AA42" s="35">
        <f t="shared" si="45"/>
        <v>0</v>
      </c>
      <c r="AB42" s="35">
        <f t="shared" si="46"/>
        <v>0</v>
      </c>
      <c r="AC42" s="35">
        <f t="shared" si="46"/>
        <v>0</v>
      </c>
      <c r="AD42" s="35">
        <f t="shared" si="46"/>
        <v>0</v>
      </c>
      <c r="AE42" s="35">
        <f t="shared" si="46"/>
        <v>0</v>
      </c>
      <c r="AF42" s="35">
        <f t="shared" si="46"/>
        <v>0</v>
      </c>
      <c r="AG42" s="35">
        <f t="shared" si="46"/>
        <v>0</v>
      </c>
      <c r="AH42" s="35">
        <f t="shared" si="46"/>
        <v>0</v>
      </c>
      <c r="AI42" s="35">
        <f t="shared" si="46"/>
        <v>0</v>
      </c>
      <c r="AJ42" s="35">
        <f t="shared" si="46"/>
        <v>0</v>
      </c>
      <c r="AK42" s="35">
        <f t="shared" si="46"/>
        <v>0</v>
      </c>
      <c r="AL42" s="35">
        <f t="shared" si="47"/>
        <v>0</v>
      </c>
      <c r="AM42" s="35">
        <f t="shared" si="47"/>
        <v>0</v>
      </c>
      <c r="AN42" s="35">
        <f t="shared" si="47"/>
        <v>0</v>
      </c>
      <c r="AO42" s="35">
        <f t="shared" si="47"/>
        <v>0</v>
      </c>
      <c r="AP42" s="35">
        <f t="shared" si="47"/>
        <v>0</v>
      </c>
      <c r="AQ42" s="35">
        <f t="shared" si="47"/>
        <v>0</v>
      </c>
      <c r="AR42" s="35">
        <f t="shared" si="47"/>
        <v>0</v>
      </c>
      <c r="AS42" s="35">
        <f t="shared" si="47"/>
        <v>1</v>
      </c>
      <c r="AT42" s="35">
        <f t="shared" si="47"/>
        <v>1</v>
      </c>
      <c r="AU42" s="35">
        <f t="shared" si="47"/>
        <v>1</v>
      </c>
      <c r="AV42" s="35">
        <f t="shared" si="48"/>
        <v>1</v>
      </c>
      <c r="AW42" s="35">
        <f t="shared" si="48"/>
        <v>1</v>
      </c>
      <c r="AX42" s="35">
        <f t="shared" si="48"/>
        <v>1</v>
      </c>
      <c r="AY42" s="35">
        <f t="shared" si="48"/>
        <v>1</v>
      </c>
      <c r="AZ42" s="35">
        <f t="shared" si="48"/>
        <v>1</v>
      </c>
      <c r="BA42" s="35">
        <f t="shared" si="48"/>
        <v>1</v>
      </c>
      <c r="BB42" s="35">
        <f t="shared" si="48"/>
        <v>1</v>
      </c>
      <c r="BC42" s="35">
        <f t="shared" si="48"/>
        <v>1</v>
      </c>
      <c r="BD42" s="35">
        <f t="shared" si="48"/>
        <v>1</v>
      </c>
      <c r="BE42" s="35">
        <f t="shared" si="48"/>
        <v>1</v>
      </c>
      <c r="BF42" s="35">
        <f t="shared" si="49"/>
        <v>1</v>
      </c>
      <c r="BG42" s="35">
        <f t="shared" si="49"/>
        <v>0</v>
      </c>
      <c r="BH42" s="35">
        <f t="shared" si="49"/>
        <v>0</v>
      </c>
      <c r="BI42" s="35">
        <f t="shared" si="49"/>
        <v>0</v>
      </c>
      <c r="BJ42" s="35">
        <f t="shared" si="49"/>
        <v>0</v>
      </c>
      <c r="BK42" s="35">
        <f t="shared" si="49"/>
        <v>0</v>
      </c>
      <c r="BL42" s="35">
        <f t="shared" si="49"/>
        <v>0</v>
      </c>
      <c r="BM42" s="35">
        <f t="shared" si="49"/>
        <v>0</v>
      </c>
      <c r="BN42" s="35">
        <f t="shared" si="49"/>
        <v>0</v>
      </c>
      <c r="BO42" s="35">
        <f t="shared" si="49"/>
        <v>0</v>
      </c>
      <c r="BP42" s="35">
        <f t="shared" si="50"/>
        <v>0</v>
      </c>
      <c r="BQ42" s="35">
        <f t="shared" si="50"/>
        <v>0</v>
      </c>
      <c r="BR42" s="35">
        <f t="shared" si="50"/>
        <v>0</v>
      </c>
      <c r="BS42" s="35">
        <f t="shared" si="50"/>
        <v>0</v>
      </c>
      <c r="BT42" s="35">
        <f t="shared" si="50"/>
        <v>0</v>
      </c>
      <c r="BU42" s="35">
        <f t="shared" si="50"/>
        <v>0</v>
      </c>
      <c r="BV42" s="35">
        <f t="shared" si="50"/>
        <v>0</v>
      </c>
      <c r="BW42" s="35">
        <f t="shared" si="50"/>
        <v>0</v>
      </c>
      <c r="BX42" s="35">
        <f t="shared" si="50"/>
        <v>0</v>
      </c>
      <c r="BY42" s="35">
        <f t="shared" si="50"/>
        <v>0</v>
      </c>
      <c r="BZ42" s="35">
        <f t="shared" si="51"/>
        <v>0</v>
      </c>
      <c r="CA42" s="35">
        <f t="shared" si="51"/>
        <v>0</v>
      </c>
      <c r="CB42" s="35">
        <f t="shared" si="51"/>
        <v>0</v>
      </c>
      <c r="CC42" s="35">
        <f t="shared" si="51"/>
        <v>0</v>
      </c>
      <c r="CD42" s="35">
        <f t="shared" si="51"/>
        <v>0</v>
      </c>
      <c r="CE42" s="35">
        <f t="shared" si="51"/>
        <v>0</v>
      </c>
      <c r="CF42" s="35">
        <f t="shared" si="51"/>
        <v>0</v>
      </c>
      <c r="CG42" s="35">
        <f t="shared" si="51"/>
        <v>0</v>
      </c>
      <c r="CH42" s="35">
        <f t="shared" si="51"/>
        <v>0</v>
      </c>
      <c r="CI42" s="35">
        <f t="shared" si="51"/>
        <v>0</v>
      </c>
      <c r="CJ42" s="35">
        <f t="shared" si="52"/>
        <v>0</v>
      </c>
      <c r="CK42" s="35">
        <f t="shared" si="52"/>
        <v>0</v>
      </c>
      <c r="CL42" s="35">
        <f t="shared" si="52"/>
        <v>0</v>
      </c>
      <c r="CM42" s="35">
        <f t="shared" si="52"/>
        <v>0</v>
      </c>
      <c r="CN42" s="35">
        <f t="shared" si="52"/>
        <v>0</v>
      </c>
      <c r="CO42" s="35">
        <f t="shared" si="52"/>
        <v>0</v>
      </c>
      <c r="CP42" s="35">
        <f t="shared" si="52"/>
        <v>0</v>
      </c>
      <c r="CQ42" s="35">
        <f t="shared" si="52"/>
        <v>0</v>
      </c>
      <c r="CR42" s="35">
        <f t="shared" si="52"/>
        <v>0</v>
      </c>
      <c r="CS42" s="35">
        <f t="shared" si="52"/>
        <v>0</v>
      </c>
      <c r="CT42" s="35">
        <f t="shared" si="53"/>
        <v>0</v>
      </c>
      <c r="CU42" s="35">
        <f t="shared" si="53"/>
        <v>0</v>
      </c>
      <c r="CV42" s="35">
        <f t="shared" si="53"/>
        <v>0</v>
      </c>
      <c r="CW42" s="35">
        <f t="shared" si="53"/>
        <v>0</v>
      </c>
      <c r="CX42" s="35">
        <f t="shared" si="53"/>
        <v>0</v>
      </c>
      <c r="CY42" s="35">
        <f t="shared" si="53"/>
        <v>0</v>
      </c>
      <c r="CZ42" s="35">
        <f t="shared" si="53"/>
        <v>0</v>
      </c>
    </row>
    <row r="43" spans="1:104" x14ac:dyDescent="0.2">
      <c r="A43" s="90"/>
      <c r="B43" s="90"/>
      <c r="C43" s="29" t="str">
        <v>Management</v>
      </c>
      <c r="D43" s="29" t="str">
        <v>Mgmt&amp;Safety</v>
      </c>
      <c r="E43" s="42">
        <f t="shared" si="54"/>
        <v>5</v>
      </c>
      <c r="F43" s="70">
        <f t="shared" si="55"/>
        <v>3</v>
      </c>
      <c r="I43" s="6">
        <f t="shared" si="44"/>
        <v>185</v>
      </c>
      <c r="J43" s="6">
        <f t="shared" si="44"/>
        <v>156</v>
      </c>
      <c r="K43" s="6">
        <f t="shared" si="44"/>
        <v>225</v>
      </c>
      <c r="L43" s="6">
        <f t="shared" si="44"/>
        <v>684</v>
      </c>
      <c r="M43" s="6">
        <f t="shared" si="44"/>
        <v>495</v>
      </c>
      <c r="N43" s="6">
        <f t="shared" si="44"/>
        <v>0</v>
      </c>
      <c r="R43" s="35">
        <f t="shared" si="45"/>
        <v>0</v>
      </c>
      <c r="S43" s="35">
        <f t="shared" si="45"/>
        <v>0</v>
      </c>
      <c r="T43" s="35">
        <f t="shared" si="45"/>
        <v>0</v>
      </c>
      <c r="U43" s="35">
        <f t="shared" si="45"/>
        <v>0</v>
      </c>
      <c r="V43" s="35">
        <f t="shared" si="45"/>
        <v>0</v>
      </c>
      <c r="W43" s="35">
        <f t="shared" si="45"/>
        <v>0</v>
      </c>
      <c r="X43" s="35">
        <f t="shared" si="45"/>
        <v>0</v>
      </c>
      <c r="Y43" s="35">
        <f t="shared" si="45"/>
        <v>0</v>
      </c>
      <c r="Z43" s="35">
        <f t="shared" si="45"/>
        <v>2</v>
      </c>
      <c r="AA43" s="35">
        <f t="shared" si="45"/>
        <v>2</v>
      </c>
      <c r="AB43" s="35">
        <f t="shared" si="46"/>
        <v>2</v>
      </c>
      <c r="AC43" s="35">
        <f t="shared" si="46"/>
        <v>2</v>
      </c>
      <c r="AD43" s="35">
        <f t="shared" si="46"/>
        <v>2</v>
      </c>
      <c r="AE43" s="35">
        <f t="shared" si="46"/>
        <v>2</v>
      </c>
      <c r="AF43" s="35">
        <f t="shared" si="46"/>
        <v>2</v>
      </c>
      <c r="AG43" s="35">
        <f t="shared" si="46"/>
        <v>2</v>
      </c>
      <c r="AH43" s="35">
        <f t="shared" si="46"/>
        <v>2</v>
      </c>
      <c r="AI43" s="35">
        <f t="shared" si="46"/>
        <v>3</v>
      </c>
      <c r="AJ43" s="35">
        <f t="shared" si="46"/>
        <v>3</v>
      </c>
      <c r="AK43" s="35">
        <f t="shared" si="46"/>
        <v>3</v>
      </c>
      <c r="AL43" s="35">
        <f t="shared" si="47"/>
        <v>3</v>
      </c>
      <c r="AM43" s="35">
        <f t="shared" si="47"/>
        <v>3</v>
      </c>
      <c r="AN43" s="35">
        <f t="shared" si="47"/>
        <v>3</v>
      </c>
      <c r="AO43" s="35">
        <f t="shared" si="47"/>
        <v>3</v>
      </c>
      <c r="AP43" s="35">
        <f t="shared" si="47"/>
        <v>3</v>
      </c>
      <c r="AQ43" s="35">
        <f t="shared" si="47"/>
        <v>3</v>
      </c>
      <c r="AR43" s="35">
        <f t="shared" si="47"/>
        <v>3</v>
      </c>
      <c r="AS43" s="35">
        <f t="shared" si="47"/>
        <v>3</v>
      </c>
      <c r="AT43" s="35">
        <f t="shared" si="47"/>
        <v>3</v>
      </c>
      <c r="AU43" s="35">
        <f t="shared" si="47"/>
        <v>3</v>
      </c>
      <c r="AV43" s="35">
        <f t="shared" si="48"/>
        <v>3</v>
      </c>
      <c r="AW43" s="35">
        <f t="shared" si="48"/>
        <v>3</v>
      </c>
      <c r="AX43" s="35">
        <f t="shared" si="48"/>
        <v>3</v>
      </c>
      <c r="AY43" s="35">
        <f t="shared" si="48"/>
        <v>3</v>
      </c>
      <c r="AZ43" s="35">
        <f t="shared" si="48"/>
        <v>3</v>
      </c>
      <c r="BA43" s="35">
        <f t="shared" si="48"/>
        <v>3</v>
      </c>
      <c r="BB43" s="35">
        <f t="shared" si="48"/>
        <v>3</v>
      </c>
      <c r="BC43" s="35">
        <f t="shared" si="48"/>
        <v>3</v>
      </c>
      <c r="BD43" s="35">
        <f t="shared" si="48"/>
        <v>3</v>
      </c>
      <c r="BE43" s="35">
        <f t="shared" si="48"/>
        <v>3</v>
      </c>
      <c r="BF43" s="35">
        <f t="shared" si="49"/>
        <v>3</v>
      </c>
      <c r="BG43" s="35">
        <f t="shared" si="49"/>
        <v>3</v>
      </c>
      <c r="BH43" s="35">
        <f t="shared" si="49"/>
        <v>3</v>
      </c>
      <c r="BI43" s="35">
        <f t="shared" si="49"/>
        <v>3</v>
      </c>
      <c r="BJ43" s="35">
        <f t="shared" si="49"/>
        <v>3</v>
      </c>
      <c r="BK43" s="35">
        <f t="shared" si="49"/>
        <v>3</v>
      </c>
      <c r="BL43" s="35">
        <f t="shared" si="49"/>
        <v>3</v>
      </c>
      <c r="BM43" s="35">
        <f t="shared" si="49"/>
        <v>3</v>
      </c>
      <c r="BN43" s="35">
        <f t="shared" si="49"/>
        <v>3</v>
      </c>
      <c r="BO43" s="35">
        <f t="shared" si="49"/>
        <v>3</v>
      </c>
      <c r="BP43" s="35">
        <f t="shared" si="50"/>
        <v>3</v>
      </c>
      <c r="BQ43" s="35">
        <f t="shared" si="50"/>
        <v>3</v>
      </c>
      <c r="BR43" s="35">
        <f t="shared" si="50"/>
        <v>3</v>
      </c>
      <c r="BS43" s="35">
        <f t="shared" si="50"/>
        <v>3</v>
      </c>
      <c r="BT43" s="35">
        <f t="shared" si="50"/>
        <v>3</v>
      </c>
      <c r="BU43" s="35">
        <f t="shared" si="50"/>
        <v>3</v>
      </c>
      <c r="BV43" s="35">
        <f t="shared" si="50"/>
        <v>3</v>
      </c>
      <c r="BW43" s="35">
        <f t="shared" si="50"/>
        <v>3</v>
      </c>
      <c r="BX43" s="35">
        <f t="shared" si="50"/>
        <v>3</v>
      </c>
      <c r="BY43" s="35">
        <f t="shared" si="50"/>
        <v>3</v>
      </c>
      <c r="BZ43" s="35">
        <f t="shared" si="51"/>
        <v>3</v>
      </c>
      <c r="CA43" s="35">
        <f t="shared" si="51"/>
        <v>3</v>
      </c>
      <c r="CB43" s="35">
        <f t="shared" si="51"/>
        <v>3</v>
      </c>
      <c r="CC43" s="35">
        <f t="shared" si="51"/>
        <v>3</v>
      </c>
      <c r="CD43" s="35">
        <f t="shared" si="51"/>
        <v>3</v>
      </c>
      <c r="CE43" s="35">
        <f t="shared" si="51"/>
        <v>3</v>
      </c>
      <c r="CF43" s="35">
        <f t="shared" si="51"/>
        <v>2</v>
      </c>
      <c r="CG43" s="35">
        <f t="shared" si="51"/>
        <v>2</v>
      </c>
      <c r="CH43" s="35">
        <f t="shared" si="51"/>
        <v>2</v>
      </c>
      <c r="CI43" s="35">
        <f t="shared" si="51"/>
        <v>2</v>
      </c>
      <c r="CJ43" s="35">
        <f t="shared" si="52"/>
        <v>2</v>
      </c>
      <c r="CK43" s="35">
        <f t="shared" si="52"/>
        <v>2</v>
      </c>
      <c r="CL43" s="35">
        <f t="shared" si="52"/>
        <v>2</v>
      </c>
      <c r="CM43" s="35">
        <f t="shared" si="52"/>
        <v>2</v>
      </c>
      <c r="CN43" s="35">
        <f t="shared" si="52"/>
        <v>2</v>
      </c>
      <c r="CO43" s="35">
        <f t="shared" si="52"/>
        <v>2</v>
      </c>
      <c r="CP43" s="35">
        <f t="shared" si="52"/>
        <v>0</v>
      </c>
      <c r="CQ43" s="35">
        <f t="shared" si="52"/>
        <v>0</v>
      </c>
      <c r="CR43" s="35">
        <f t="shared" si="52"/>
        <v>0</v>
      </c>
      <c r="CS43" s="35">
        <f t="shared" si="52"/>
        <v>0</v>
      </c>
      <c r="CT43" s="35">
        <f t="shared" si="53"/>
        <v>0</v>
      </c>
      <c r="CU43" s="35">
        <f t="shared" si="53"/>
        <v>0</v>
      </c>
      <c r="CV43" s="35">
        <f t="shared" si="53"/>
        <v>0</v>
      </c>
      <c r="CW43" s="35">
        <f t="shared" si="53"/>
        <v>0</v>
      </c>
      <c r="CX43" s="35">
        <f t="shared" si="53"/>
        <v>0</v>
      </c>
      <c r="CY43" s="35">
        <f t="shared" si="53"/>
        <v>0</v>
      </c>
      <c r="CZ43" s="35">
        <f t="shared" si="53"/>
        <v>0</v>
      </c>
    </row>
    <row r="44" spans="1:104" x14ac:dyDescent="0.2">
      <c r="A44" s="90"/>
      <c r="B44" s="90"/>
      <c r="C44" s="29" t="str">
        <v>Management</v>
      </c>
      <c r="D44" s="29" t="str">
        <v>Project Engineer</v>
      </c>
      <c r="E44" s="42">
        <f>IF(ISBLANK(C44), " ", COUNTIFS($C$7:$C$35,$C44))</f>
        <v>6</v>
      </c>
      <c r="F44" s="70">
        <f t="shared" si="55"/>
        <v>1</v>
      </c>
      <c r="I44" s="6">
        <f t="shared" si="44"/>
        <v>31</v>
      </c>
      <c r="J44" s="6">
        <f t="shared" si="44"/>
        <v>25</v>
      </c>
      <c r="K44" s="6">
        <f t="shared" si="44"/>
        <v>0</v>
      </c>
      <c r="L44" s="6">
        <f t="shared" si="44"/>
        <v>180</v>
      </c>
      <c r="M44" s="6">
        <f t="shared" si="44"/>
        <v>45</v>
      </c>
      <c r="N44" s="6">
        <f t="shared" si="44"/>
        <v>0</v>
      </c>
      <c r="R44" s="35">
        <f t="shared" si="45"/>
        <v>0</v>
      </c>
      <c r="S44" s="35">
        <f t="shared" si="45"/>
        <v>0</v>
      </c>
      <c r="T44" s="35">
        <f t="shared" si="45"/>
        <v>0</v>
      </c>
      <c r="U44" s="35">
        <f t="shared" si="45"/>
        <v>0</v>
      </c>
      <c r="V44" s="35">
        <f t="shared" si="45"/>
        <v>0</v>
      </c>
      <c r="W44" s="35">
        <f t="shared" si="45"/>
        <v>0</v>
      </c>
      <c r="X44" s="35">
        <f t="shared" si="45"/>
        <v>0</v>
      </c>
      <c r="Y44" s="35">
        <f t="shared" si="45"/>
        <v>0</v>
      </c>
      <c r="Z44" s="35">
        <f t="shared" si="45"/>
        <v>0</v>
      </c>
      <c r="AA44" s="35">
        <f t="shared" si="45"/>
        <v>0</v>
      </c>
      <c r="AB44" s="35">
        <f t="shared" si="46"/>
        <v>0</v>
      </c>
      <c r="AC44" s="35">
        <f t="shared" si="46"/>
        <v>0</v>
      </c>
      <c r="AD44" s="35">
        <f t="shared" si="46"/>
        <v>0</v>
      </c>
      <c r="AE44" s="35">
        <f t="shared" si="46"/>
        <v>0</v>
      </c>
      <c r="AF44" s="35">
        <f t="shared" si="46"/>
        <v>0</v>
      </c>
      <c r="AG44" s="35">
        <f t="shared" si="46"/>
        <v>0</v>
      </c>
      <c r="AH44" s="35">
        <f t="shared" si="46"/>
        <v>0</v>
      </c>
      <c r="AI44" s="35">
        <f t="shared" si="46"/>
        <v>0</v>
      </c>
      <c r="AJ44" s="35">
        <f t="shared" si="46"/>
        <v>0</v>
      </c>
      <c r="AK44" s="35">
        <f t="shared" si="46"/>
        <v>0</v>
      </c>
      <c r="AL44" s="35">
        <f t="shared" si="47"/>
        <v>0</v>
      </c>
      <c r="AM44" s="35">
        <f t="shared" si="47"/>
        <v>0</v>
      </c>
      <c r="AN44" s="35">
        <f t="shared" si="47"/>
        <v>0</v>
      </c>
      <c r="AO44" s="35">
        <f t="shared" si="47"/>
        <v>0</v>
      </c>
      <c r="AP44" s="35">
        <f t="shared" si="47"/>
        <v>0</v>
      </c>
      <c r="AQ44" s="35">
        <f t="shared" si="47"/>
        <v>0</v>
      </c>
      <c r="AR44" s="35">
        <f t="shared" si="47"/>
        <v>0</v>
      </c>
      <c r="AS44" s="35">
        <f t="shared" si="47"/>
        <v>1</v>
      </c>
      <c r="AT44" s="35">
        <f t="shared" si="47"/>
        <v>1</v>
      </c>
      <c r="AU44" s="35">
        <f t="shared" si="47"/>
        <v>1</v>
      </c>
      <c r="AV44" s="35">
        <f t="shared" si="48"/>
        <v>1</v>
      </c>
      <c r="AW44" s="35">
        <f t="shared" si="48"/>
        <v>1</v>
      </c>
      <c r="AX44" s="35">
        <f t="shared" si="48"/>
        <v>1</v>
      </c>
      <c r="AY44" s="35">
        <f t="shared" si="48"/>
        <v>1</v>
      </c>
      <c r="AZ44" s="35">
        <f t="shared" si="48"/>
        <v>1</v>
      </c>
      <c r="BA44" s="35">
        <f t="shared" si="48"/>
        <v>1</v>
      </c>
      <c r="BB44" s="35">
        <f t="shared" si="48"/>
        <v>1</v>
      </c>
      <c r="BC44" s="35">
        <f t="shared" si="48"/>
        <v>1</v>
      </c>
      <c r="BD44" s="35">
        <f t="shared" si="48"/>
        <v>1</v>
      </c>
      <c r="BE44" s="35">
        <f t="shared" si="48"/>
        <v>1</v>
      </c>
      <c r="BF44" s="35">
        <f t="shared" si="49"/>
        <v>1</v>
      </c>
      <c r="BG44" s="35">
        <f t="shared" si="49"/>
        <v>1</v>
      </c>
      <c r="BH44" s="35">
        <f t="shared" si="49"/>
        <v>1</v>
      </c>
      <c r="BI44" s="35">
        <f t="shared" si="49"/>
        <v>1</v>
      </c>
      <c r="BJ44" s="35">
        <f t="shared" si="49"/>
        <v>1</v>
      </c>
      <c r="BK44" s="35">
        <f t="shared" si="49"/>
        <v>1</v>
      </c>
      <c r="BL44" s="35">
        <f t="shared" si="49"/>
        <v>1</v>
      </c>
      <c r="BM44" s="35">
        <f t="shared" si="49"/>
        <v>1</v>
      </c>
      <c r="BN44" s="35">
        <f t="shared" si="49"/>
        <v>1</v>
      </c>
      <c r="BO44" s="35">
        <f t="shared" si="49"/>
        <v>1</v>
      </c>
      <c r="BP44" s="35">
        <f t="shared" si="50"/>
        <v>1</v>
      </c>
      <c r="BQ44" s="35">
        <f t="shared" si="50"/>
        <v>1</v>
      </c>
      <c r="BR44" s="35">
        <f t="shared" si="50"/>
        <v>1</v>
      </c>
      <c r="BS44" s="35">
        <f t="shared" si="50"/>
        <v>1</v>
      </c>
      <c r="BT44" s="35">
        <f t="shared" si="50"/>
        <v>1</v>
      </c>
      <c r="BU44" s="35">
        <f t="shared" si="50"/>
        <v>1</v>
      </c>
      <c r="BV44" s="35">
        <f t="shared" si="50"/>
        <v>1</v>
      </c>
      <c r="BW44" s="35">
        <f t="shared" si="50"/>
        <v>1</v>
      </c>
      <c r="BX44" s="35">
        <f t="shared" si="50"/>
        <v>0</v>
      </c>
      <c r="BY44" s="35">
        <f t="shared" si="50"/>
        <v>0</v>
      </c>
      <c r="BZ44" s="35">
        <f t="shared" si="51"/>
        <v>0</v>
      </c>
      <c r="CA44" s="35">
        <f t="shared" si="51"/>
        <v>0</v>
      </c>
      <c r="CB44" s="35">
        <f t="shared" si="51"/>
        <v>0</v>
      </c>
      <c r="CC44" s="35">
        <f t="shared" si="51"/>
        <v>0</v>
      </c>
      <c r="CD44" s="35">
        <f t="shared" si="51"/>
        <v>0</v>
      </c>
      <c r="CE44" s="35">
        <f t="shared" si="51"/>
        <v>0</v>
      </c>
      <c r="CF44" s="35">
        <f t="shared" si="51"/>
        <v>0</v>
      </c>
      <c r="CG44" s="35">
        <f t="shared" si="51"/>
        <v>0</v>
      </c>
      <c r="CH44" s="35">
        <f t="shared" si="51"/>
        <v>0</v>
      </c>
      <c r="CI44" s="35">
        <f t="shared" si="51"/>
        <v>0</v>
      </c>
      <c r="CJ44" s="35">
        <f t="shared" si="52"/>
        <v>0</v>
      </c>
      <c r="CK44" s="35">
        <f t="shared" si="52"/>
        <v>0</v>
      </c>
      <c r="CL44" s="35">
        <f t="shared" si="52"/>
        <v>0</v>
      </c>
      <c r="CM44" s="35">
        <f t="shared" si="52"/>
        <v>0</v>
      </c>
      <c r="CN44" s="35">
        <f t="shared" si="52"/>
        <v>0</v>
      </c>
      <c r="CO44" s="35">
        <f t="shared" si="52"/>
        <v>0</v>
      </c>
      <c r="CP44" s="35">
        <f t="shared" si="52"/>
        <v>0</v>
      </c>
      <c r="CQ44" s="35">
        <f t="shared" si="52"/>
        <v>0</v>
      </c>
      <c r="CR44" s="35">
        <f t="shared" si="52"/>
        <v>0</v>
      </c>
      <c r="CS44" s="35">
        <f t="shared" si="52"/>
        <v>0</v>
      </c>
      <c r="CT44" s="35">
        <f t="shared" si="53"/>
        <v>0</v>
      </c>
      <c r="CU44" s="35">
        <f t="shared" si="53"/>
        <v>0</v>
      </c>
      <c r="CV44" s="35">
        <f t="shared" si="53"/>
        <v>0</v>
      </c>
      <c r="CW44" s="35">
        <f t="shared" si="53"/>
        <v>0</v>
      </c>
      <c r="CX44" s="35">
        <f t="shared" si="53"/>
        <v>0</v>
      </c>
      <c r="CY44" s="35">
        <f t="shared" si="53"/>
        <v>0</v>
      </c>
      <c r="CZ44" s="35">
        <f t="shared" si="53"/>
        <v>0</v>
      </c>
    </row>
    <row r="45" spans="1:104" s="47" customFormat="1" ht="32" customHeight="1" x14ac:dyDescent="0.2">
      <c r="A45" s="66" t="s">
        <v>56</v>
      </c>
      <c r="B45" s="66"/>
      <c r="C45" s="66"/>
      <c r="D45" s="69" t="s">
        <v>117</v>
      </c>
      <c r="E45" s="41">
        <f>SUM(E37:E44)</f>
        <v>34</v>
      </c>
      <c r="F45" s="60">
        <f>MAX(R45:CZ45)</f>
        <v>22</v>
      </c>
      <c r="G45" s="45"/>
      <c r="H45" s="45"/>
      <c r="I45" s="41">
        <f>SUM(I37:I44)</f>
        <v>1420</v>
      </c>
      <c r="J45" s="41">
        <f>SUM(J37:J44)</f>
        <v>1197</v>
      </c>
      <c r="K45" s="41">
        <f>SUM(K37:K44)</f>
        <v>1674</v>
      </c>
      <c r="L45" s="41">
        <f>SUM(L37:L44)</f>
        <v>4509</v>
      </c>
      <c r="M45" s="41">
        <f>SUM(M37:M44)</f>
        <v>4500</v>
      </c>
      <c r="N45" s="41">
        <f t="shared" ref="N45" si="56">SUM(N37:N43)</f>
        <v>90</v>
      </c>
      <c r="O45" s="45"/>
      <c r="P45" s="45"/>
      <c r="Q45" s="45"/>
      <c r="R45" s="46">
        <f t="shared" ref="R45:AW45" si="57">SUMIFS(R$7:R$35,$A$7:$A$35, "A-334-S")</f>
        <v>0</v>
      </c>
      <c r="S45" s="46">
        <f t="shared" si="57"/>
        <v>6</v>
      </c>
      <c r="T45" s="46">
        <f t="shared" si="57"/>
        <v>6</v>
      </c>
      <c r="U45" s="46">
        <f t="shared" si="57"/>
        <v>6</v>
      </c>
      <c r="V45" s="46">
        <f t="shared" si="57"/>
        <v>6</v>
      </c>
      <c r="W45" s="46">
        <f t="shared" si="57"/>
        <v>6</v>
      </c>
      <c r="X45" s="46">
        <f t="shared" si="57"/>
        <v>6</v>
      </c>
      <c r="Y45" s="46">
        <f t="shared" si="57"/>
        <v>6</v>
      </c>
      <c r="Z45" s="46">
        <f t="shared" si="57"/>
        <v>12</v>
      </c>
      <c r="AA45" s="46">
        <f t="shared" si="57"/>
        <v>12</v>
      </c>
      <c r="AB45" s="46">
        <f t="shared" si="57"/>
        <v>12</v>
      </c>
      <c r="AC45" s="46">
        <f t="shared" si="57"/>
        <v>12</v>
      </c>
      <c r="AD45" s="46">
        <f t="shared" si="57"/>
        <v>12</v>
      </c>
      <c r="AE45" s="46">
        <f t="shared" si="57"/>
        <v>12</v>
      </c>
      <c r="AF45" s="46">
        <f t="shared" si="57"/>
        <v>12</v>
      </c>
      <c r="AG45" s="46">
        <f t="shared" si="57"/>
        <v>15</v>
      </c>
      <c r="AH45" s="46">
        <f t="shared" si="57"/>
        <v>15</v>
      </c>
      <c r="AI45" s="46">
        <f t="shared" si="57"/>
        <v>16</v>
      </c>
      <c r="AJ45" s="46">
        <f t="shared" si="57"/>
        <v>16</v>
      </c>
      <c r="AK45" s="46">
        <f t="shared" si="57"/>
        <v>16</v>
      </c>
      <c r="AL45" s="46">
        <f t="shared" si="57"/>
        <v>16</v>
      </c>
      <c r="AM45" s="46">
        <f t="shared" si="57"/>
        <v>16</v>
      </c>
      <c r="AN45" s="46">
        <f t="shared" si="57"/>
        <v>16</v>
      </c>
      <c r="AO45" s="46">
        <f t="shared" si="57"/>
        <v>16</v>
      </c>
      <c r="AP45" s="46">
        <f t="shared" si="57"/>
        <v>16</v>
      </c>
      <c r="AQ45" s="46">
        <f t="shared" si="57"/>
        <v>16</v>
      </c>
      <c r="AR45" s="46">
        <f t="shared" si="57"/>
        <v>16</v>
      </c>
      <c r="AS45" s="46">
        <f t="shared" si="57"/>
        <v>18</v>
      </c>
      <c r="AT45" s="46">
        <f t="shared" si="57"/>
        <v>18</v>
      </c>
      <c r="AU45" s="46">
        <f t="shared" si="57"/>
        <v>18</v>
      </c>
      <c r="AV45" s="46">
        <f t="shared" si="57"/>
        <v>19</v>
      </c>
      <c r="AW45" s="46">
        <f t="shared" si="57"/>
        <v>19</v>
      </c>
      <c r="AX45" s="46">
        <f t="shared" ref="AX45:CC45" si="58">SUMIFS(AX$7:AX$35,$A$7:$A$35, "A-334-S")</f>
        <v>19</v>
      </c>
      <c r="AY45" s="46">
        <f t="shared" si="58"/>
        <v>19</v>
      </c>
      <c r="AZ45" s="46">
        <f t="shared" si="58"/>
        <v>19</v>
      </c>
      <c r="BA45" s="46">
        <f t="shared" si="58"/>
        <v>20</v>
      </c>
      <c r="BB45" s="46">
        <f t="shared" si="58"/>
        <v>22</v>
      </c>
      <c r="BC45" s="46">
        <f t="shared" si="58"/>
        <v>22</v>
      </c>
      <c r="BD45" s="46">
        <f t="shared" si="58"/>
        <v>22</v>
      </c>
      <c r="BE45" s="46">
        <f t="shared" si="58"/>
        <v>22</v>
      </c>
      <c r="BF45" s="46">
        <f t="shared" si="58"/>
        <v>22</v>
      </c>
      <c r="BG45" s="46">
        <f t="shared" si="58"/>
        <v>22</v>
      </c>
      <c r="BH45" s="46">
        <f t="shared" si="58"/>
        <v>22</v>
      </c>
      <c r="BI45" s="46">
        <f t="shared" si="58"/>
        <v>22</v>
      </c>
      <c r="BJ45" s="46">
        <f t="shared" si="58"/>
        <v>22</v>
      </c>
      <c r="BK45" s="46">
        <f t="shared" si="58"/>
        <v>22</v>
      </c>
      <c r="BL45" s="46">
        <f t="shared" si="58"/>
        <v>22</v>
      </c>
      <c r="BM45" s="46">
        <f t="shared" si="58"/>
        <v>22</v>
      </c>
      <c r="BN45" s="46">
        <f t="shared" si="58"/>
        <v>22</v>
      </c>
      <c r="BO45" s="46">
        <f t="shared" si="58"/>
        <v>22</v>
      </c>
      <c r="BP45" s="46">
        <f t="shared" si="58"/>
        <v>22</v>
      </c>
      <c r="BQ45" s="46">
        <f t="shared" si="58"/>
        <v>22</v>
      </c>
      <c r="BR45" s="46">
        <f t="shared" si="58"/>
        <v>22</v>
      </c>
      <c r="BS45" s="46">
        <f t="shared" si="58"/>
        <v>22</v>
      </c>
      <c r="BT45" s="46">
        <f t="shared" si="58"/>
        <v>22</v>
      </c>
      <c r="BU45" s="46">
        <f t="shared" si="58"/>
        <v>22</v>
      </c>
      <c r="BV45" s="46">
        <f t="shared" si="58"/>
        <v>22</v>
      </c>
      <c r="BW45" s="46">
        <f t="shared" si="58"/>
        <v>22</v>
      </c>
      <c r="BX45" s="46">
        <f t="shared" si="58"/>
        <v>21</v>
      </c>
      <c r="BY45" s="46">
        <f t="shared" si="58"/>
        <v>21</v>
      </c>
      <c r="BZ45" s="46">
        <f t="shared" si="58"/>
        <v>21</v>
      </c>
      <c r="CA45" s="46">
        <f t="shared" si="58"/>
        <v>21</v>
      </c>
      <c r="CB45" s="46">
        <f t="shared" si="58"/>
        <v>21</v>
      </c>
      <c r="CC45" s="46">
        <f t="shared" si="58"/>
        <v>21</v>
      </c>
      <c r="CD45" s="46">
        <f t="shared" ref="CD45:CZ45" si="59">SUMIFS(CD$7:CD$35,$A$7:$A$35, "A-334-S")</f>
        <v>21</v>
      </c>
      <c r="CE45" s="46">
        <f t="shared" si="59"/>
        <v>21</v>
      </c>
      <c r="CF45" s="46">
        <f t="shared" si="59"/>
        <v>20</v>
      </c>
      <c r="CG45" s="46">
        <f t="shared" si="59"/>
        <v>20</v>
      </c>
      <c r="CH45" s="46">
        <f t="shared" si="59"/>
        <v>20</v>
      </c>
      <c r="CI45" s="46">
        <f t="shared" si="59"/>
        <v>20</v>
      </c>
      <c r="CJ45" s="46">
        <f t="shared" si="59"/>
        <v>20</v>
      </c>
      <c r="CK45" s="46">
        <f t="shared" si="59"/>
        <v>20</v>
      </c>
      <c r="CL45" s="46">
        <f t="shared" si="59"/>
        <v>20</v>
      </c>
      <c r="CM45" s="46">
        <f t="shared" si="59"/>
        <v>20</v>
      </c>
      <c r="CN45" s="46">
        <f t="shared" si="59"/>
        <v>20</v>
      </c>
      <c r="CO45" s="46">
        <f t="shared" si="59"/>
        <v>20</v>
      </c>
      <c r="CP45" s="46">
        <f t="shared" si="59"/>
        <v>12</v>
      </c>
      <c r="CQ45" s="46">
        <f t="shared" si="59"/>
        <v>12</v>
      </c>
      <c r="CR45" s="46">
        <f t="shared" si="59"/>
        <v>12</v>
      </c>
      <c r="CS45" s="46">
        <f t="shared" si="59"/>
        <v>12</v>
      </c>
      <c r="CT45" s="46">
        <f t="shared" si="59"/>
        <v>12</v>
      </c>
      <c r="CU45" s="46">
        <f t="shared" si="59"/>
        <v>12</v>
      </c>
      <c r="CV45" s="46">
        <f t="shared" si="59"/>
        <v>9</v>
      </c>
      <c r="CW45" s="46">
        <f t="shared" si="59"/>
        <v>1</v>
      </c>
      <c r="CX45" s="46">
        <f t="shared" si="59"/>
        <v>1</v>
      </c>
      <c r="CY45" s="46">
        <f t="shared" si="59"/>
        <v>0</v>
      </c>
      <c r="CZ45" s="46">
        <f t="shared" si="59"/>
        <v>0</v>
      </c>
    </row>
    <row r="46" spans="1:104" ht="15" customHeight="1" x14ac:dyDescent="0.2">
      <c r="A46" s="91" t="s">
        <v>22</v>
      </c>
      <c r="B46" s="91"/>
      <c r="C46" s="29" t="str">
        <f t="shared" ref="C46:C54" si="60">_xlfn.XLOOKUP(D46, Labor_Code, Labor_Code_Decoding, "",0,1)</f>
        <v>Engineer</v>
      </c>
      <c r="D46" s="29" t="str" cm="1">
        <f t="array" ref="D46:D54">_xlfn._xlws.SORT(_xlfn.UNIQUE(H7:H35))</f>
        <v>EN</v>
      </c>
      <c r="E46" s="42">
        <f>IF(ISBLANK(D46), "",COUNTIFS($A$7:$A$35, "A-334-S",$H$7:$H$35, D46))</f>
        <v>1</v>
      </c>
      <c r="F46" s="70">
        <f>AVERAGEIFS($R46:$CZ46,$R$36:$CZ$36,MAX($R$36:$CZ$36))</f>
        <v>0.22727272727272727</v>
      </c>
      <c r="I46" s="6">
        <f t="shared" ref="I46:N54" si="61">SUMIFS(I$7:I$35,$H$7:$H$35,$D46)</f>
        <v>14</v>
      </c>
      <c r="J46" s="6">
        <f t="shared" si="61"/>
        <v>13</v>
      </c>
      <c r="K46" s="6">
        <f t="shared" si="61"/>
        <v>0</v>
      </c>
      <c r="L46" s="6">
        <f t="shared" si="61"/>
        <v>117</v>
      </c>
      <c r="M46" s="6">
        <f t="shared" si="61"/>
        <v>0</v>
      </c>
      <c r="N46" s="6">
        <f t="shared" si="61"/>
        <v>0</v>
      </c>
      <c r="R46" s="35">
        <f t="shared" ref="R46:AA52" si="62">IF($D46=""," ", SUMIFS(R$7:R$35,$H$7:$H$35,$D46))</f>
        <v>0</v>
      </c>
      <c r="S46" s="35">
        <f t="shared" si="62"/>
        <v>0</v>
      </c>
      <c r="T46" s="35">
        <f t="shared" si="62"/>
        <v>0</v>
      </c>
      <c r="U46" s="35">
        <f t="shared" si="62"/>
        <v>0</v>
      </c>
      <c r="V46" s="35">
        <f t="shared" si="62"/>
        <v>0</v>
      </c>
      <c r="W46" s="35">
        <f t="shared" si="62"/>
        <v>0</v>
      </c>
      <c r="X46" s="35">
        <f t="shared" si="62"/>
        <v>0</v>
      </c>
      <c r="Y46" s="35">
        <f t="shared" si="62"/>
        <v>0</v>
      </c>
      <c r="Z46" s="35">
        <f t="shared" si="62"/>
        <v>0</v>
      </c>
      <c r="AA46" s="35">
        <f t="shared" si="62"/>
        <v>0</v>
      </c>
      <c r="AB46" s="35">
        <f t="shared" ref="AB46:AK52" si="63">IF($D46=""," ", SUMIFS(AB$7:AB$35,$H$7:$H$35,$D46))</f>
        <v>0</v>
      </c>
      <c r="AC46" s="35">
        <f t="shared" si="63"/>
        <v>0</v>
      </c>
      <c r="AD46" s="35">
        <f t="shared" si="63"/>
        <v>0</v>
      </c>
      <c r="AE46" s="35">
        <f t="shared" si="63"/>
        <v>0</v>
      </c>
      <c r="AF46" s="35">
        <f t="shared" si="63"/>
        <v>0</v>
      </c>
      <c r="AG46" s="35">
        <f t="shared" si="63"/>
        <v>0</v>
      </c>
      <c r="AH46" s="35">
        <f t="shared" si="63"/>
        <v>0</v>
      </c>
      <c r="AI46" s="35">
        <f t="shared" si="63"/>
        <v>0</v>
      </c>
      <c r="AJ46" s="35">
        <f t="shared" si="63"/>
        <v>0</v>
      </c>
      <c r="AK46" s="35">
        <f t="shared" si="63"/>
        <v>0</v>
      </c>
      <c r="AL46" s="35">
        <f t="shared" ref="AL46:AU52" si="64">IF($D46=""," ", SUMIFS(AL$7:AL$35,$H$7:$H$35,$D46))</f>
        <v>0</v>
      </c>
      <c r="AM46" s="35">
        <f t="shared" si="64"/>
        <v>0</v>
      </c>
      <c r="AN46" s="35">
        <f t="shared" si="64"/>
        <v>0</v>
      </c>
      <c r="AO46" s="35">
        <f t="shared" si="64"/>
        <v>0</v>
      </c>
      <c r="AP46" s="35">
        <f t="shared" si="64"/>
        <v>0</v>
      </c>
      <c r="AQ46" s="35">
        <f t="shared" si="64"/>
        <v>0</v>
      </c>
      <c r="AR46" s="35">
        <f t="shared" si="64"/>
        <v>0</v>
      </c>
      <c r="AS46" s="35">
        <f t="shared" si="64"/>
        <v>1</v>
      </c>
      <c r="AT46" s="35">
        <f t="shared" si="64"/>
        <v>1</v>
      </c>
      <c r="AU46" s="35">
        <f t="shared" si="64"/>
        <v>1</v>
      </c>
      <c r="AV46" s="35">
        <f t="shared" ref="AV46:BE52" si="65">IF($D46=""," ", SUMIFS(AV$7:AV$35,$H$7:$H$35,$D46))</f>
        <v>1</v>
      </c>
      <c r="AW46" s="35">
        <f t="shared" si="65"/>
        <v>1</v>
      </c>
      <c r="AX46" s="35">
        <f t="shared" si="65"/>
        <v>1</v>
      </c>
      <c r="AY46" s="35">
        <f t="shared" si="65"/>
        <v>1</v>
      </c>
      <c r="AZ46" s="35">
        <f t="shared" si="65"/>
        <v>1</v>
      </c>
      <c r="BA46" s="35">
        <f t="shared" si="65"/>
        <v>1</v>
      </c>
      <c r="BB46" s="35">
        <f t="shared" si="65"/>
        <v>1</v>
      </c>
      <c r="BC46" s="35">
        <f t="shared" si="65"/>
        <v>1</v>
      </c>
      <c r="BD46" s="35">
        <f t="shared" si="65"/>
        <v>1</v>
      </c>
      <c r="BE46" s="35">
        <f t="shared" si="65"/>
        <v>1</v>
      </c>
      <c r="BF46" s="35">
        <f t="shared" ref="BF46:BO52" si="66">IF($D46=""," ", SUMIFS(BF$7:BF$35,$H$7:$H$35,$D46))</f>
        <v>1</v>
      </c>
      <c r="BG46" s="35">
        <f t="shared" si="66"/>
        <v>0</v>
      </c>
      <c r="BH46" s="35">
        <f t="shared" si="66"/>
        <v>0</v>
      </c>
      <c r="BI46" s="35">
        <f t="shared" si="66"/>
        <v>0</v>
      </c>
      <c r="BJ46" s="35">
        <f t="shared" si="66"/>
        <v>0</v>
      </c>
      <c r="BK46" s="35">
        <f t="shared" si="66"/>
        <v>0</v>
      </c>
      <c r="BL46" s="35">
        <f t="shared" si="66"/>
        <v>0</v>
      </c>
      <c r="BM46" s="35">
        <f t="shared" si="66"/>
        <v>0</v>
      </c>
      <c r="BN46" s="35">
        <f t="shared" si="66"/>
        <v>0</v>
      </c>
      <c r="BO46" s="35">
        <f t="shared" si="66"/>
        <v>0</v>
      </c>
      <c r="BP46" s="35">
        <f t="shared" ref="BP46:BY52" si="67">IF($D46=""," ", SUMIFS(BP$7:BP$35,$H$7:$H$35,$D46))</f>
        <v>0</v>
      </c>
      <c r="BQ46" s="35">
        <f t="shared" si="67"/>
        <v>0</v>
      </c>
      <c r="BR46" s="35">
        <f t="shared" si="67"/>
        <v>0</v>
      </c>
      <c r="BS46" s="35">
        <f t="shared" si="67"/>
        <v>0</v>
      </c>
      <c r="BT46" s="35">
        <f t="shared" si="67"/>
        <v>0</v>
      </c>
      <c r="BU46" s="35">
        <f t="shared" si="67"/>
        <v>0</v>
      </c>
      <c r="BV46" s="35">
        <f t="shared" si="67"/>
        <v>0</v>
      </c>
      <c r="BW46" s="35">
        <f t="shared" si="67"/>
        <v>0</v>
      </c>
      <c r="BX46" s="35">
        <f t="shared" si="67"/>
        <v>0</v>
      </c>
      <c r="BY46" s="35">
        <f t="shared" si="67"/>
        <v>0</v>
      </c>
      <c r="BZ46" s="35">
        <f t="shared" ref="BZ46:CI52" si="68">IF($D46=""," ", SUMIFS(BZ$7:BZ$35,$H$7:$H$35,$D46))</f>
        <v>0</v>
      </c>
      <c r="CA46" s="35">
        <f t="shared" si="68"/>
        <v>0</v>
      </c>
      <c r="CB46" s="35">
        <f t="shared" si="68"/>
        <v>0</v>
      </c>
      <c r="CC46" s="35">
        <f t="shared" si="68"/>
        <v>0</v>
      </c>
      <c r="CD46" s="35">
        <f t="shared" si="68"/>
        <v>0</v>
      </c>
      <c r="CE46" s="35">
        <f t="shared" si="68"/>
        <v>0</v>
      </c>
      <c r="CF46" s="35">
        <f t="shared" si="68"/>
        <v>0</v>
      </c>
      <c r="CG46" s="35">
        <f t="shared" si="68"/>
        <v>0</v>
      </c>
      <c r="CH46" s="35">
        <f t="shared" si="68"/>
        <v>0</v>
      </c>
      <c r="CI46" s="35">
        <f t="shared" si="68"/>
        <v>0</v>
      </c>
      <c r="CJ46" s="35">
        <f t="shared" ref="CJ46:CS52" si="69">IF($D46=""," ", SUMIFS(CJ$7:CJ$35,$H$7:$H$35,$D46))</f>
        <v>0</v>
      </c>
      <c r="CK46" s="35">
        <f t="shared" si="69"/>
        <v>0</v>
      </c>
      <c r="CL46" s="35">
        <f t="shared" si="69"/>
        <v>0</v>
      </c>
      <c r="CM46" s="35">
        <f t="shared" si="69"/>
        <v>0</v>
      </c>
      <c r="CN46" s="35">
        <f t="shared" si="69"/>
        <v>0</v>
      </c>
      <c r="CO46" s="35">
        <f t="shared" si="69"/>
        <v>0</v>
      </c>
      <c r="CP46" s="35">
        <f t="shared" si="69"/>
        <v>0</v>
      </c>
      <c r="CQ46" s="35">
        <f t="shared" si="69"/>
        <v>0</v>
      </c>
      <c r="CR46" s="35">
        <f t="shared" si="69"/>
        <v>0</v>
      </c>
      <c r="CS46" s="35">
        <f t="shared" si="69"/>
        <v>0</v>
      </c>
      <c r="CT46" s="35">
        <f t="shared" ref="CT46:CZ52" si="70">IF($D46=""," ", SUMIFS(CT$7:CT$35,$H$7:$H$35,$D46))</f>
        <v>0</v>
      </c>
      <c r="CU46" s="35">
        <f t="shared" si="70"/>
        <v>0</v>
      </c>
      <c r="CV46" s="35">
        <f t="shared" si="70"/>
        <v>0</v>
      </c>
      <c r="CW46" s="35">
        <f t="shared" si="70"/>
        <v>0</v>
      </c>
      <c r="CX46" s="35">
        <f t="shared" si="70"/>
        <v>0</v>
      </c>
      <c r="CY46" s="35">
        <f t="shared" si="70"/>
        <v>0</v>
      </c>
      <c r="CZ46" s="35">
        <f t="shared" si="70"/>
        <v>0</v>
      </c>
    </row>
    <row r="47" spans="1:104" x14ac:dyDescent="0.2">
      <c r="A47" s="91"/>
      <c r="B47" s="91"/>
      <c r="C47" s="29" t="str">
        <f t="shared" si="60"/>
        <v>Electrical Engineer</v>
      </c>
      <c r="D47" s="29" t="str">
        <v>EN-EE</v>
      </c>
      <c r="E47" s="42">
        <f t="shared" ref="E46:E54" si="71">IF(ISBLANK(D47), "",COUNTIFS($A$7:$A$35, "A-334-S",$H$7:$H$35, D47))</f>
        <v>7</v>
      </c>
      <c r="F47" s="70">
        <f t="shared" ref="F47:F54" si="72">AVERAGEIFS($R47:$CZ47,$R$36:$CZ$36,MAX($R$36:$CZ$36))</f>
        <v>5</v>
      </c>
      <c r="I47" s="6">
        <f t="shared" si="61"/>
        <v>302</v>
      </c>
      <c r="J47" s="6">
        <f t="shared" si="61"/>
        <v>255</v>
      </c>
      <c r="K47" s="6">
        <f t="shared" si="61"/>
        <v>342</v>
      </c>
      <c r="L47" s="6">
        <f t="shared" si="61"/>
        <v>1035</v>
      </c>
      <c r="M47" s="6">
        <f t="shared" si="61"/>
        <v>909</v>
      </c>
      <c r="N47" s="6">
        <f t="shared" si="61"/>
        <v>9</v>
      </c>
      <c r="R47" s="35">
        <f t="shared" si="62"/>
        <v>0</v>
      </c>
      <c r="S47" s="35">
        <f t="shared" si="62"/>
        <v>1</v>
      </c>
      <c r="T47" s="35">
        <f t="shared" si="62"/>
        <v>1</v>
      </c>
      <c r="U47" s="35">
        <f t="shared" si="62"/>
        <v>1</v>
      </c>
      <c r="V47" s="35">
        <f t="shared" si="62"/>
        <v>1</v>
      </c>
      <c r="W47" s="35">
        <f t="shared" si="62"/>
        <v>1</v>
      </c>
      <c r="X47" s="35">
        <f t="shared" si="62"/>
        <v>1</v>
      </c>
      <c r="Y47" s="35">
        <f t="shared" si="62"/>
        <v>1</v>
      </c>
      <c r="Z47" s="35">
        <f t="shared" si="62"/>
        <v>2</v>
      </c>
      <c r="AA47" s="35">
        <f t="shared" si="62"/>
        <v>2</v>
      </c>
      <c r="AB47" s="35">
        <f t="shared" si="63"/>
        <v>2</v>
      </c>
      <c r="AC47" s="35">
        <f t="shared" si="63"/>
        <v>2</v>
      </c>
      <c r="AD47" s="35">
        <f t="shared" si="63"/>
        <v>2</v>
      </c>
      <c r="AE47" s="35">
        <f t="shared" si="63"/>
        <v>2</v>
      </c>
      <c r="AF47" s="35">
        <f t="shared" si="63"/>
        <v>2</v>
      </c>
      <c r="AG47" s="35">
        <f t="shared" si="63"/>
        <v>4</v>
      </c>
      <c r="AH47" s="35">
        <f t="shared" si="63"/>
        <v>4</v>
      </c>
      <c r="AI47" s="35">
        <f t="shared" si="63"/>
        <v>4</v>
      </c>
      <c r="AJ47" s="35">
        <f t="shared" si="63"/>
        <v>4</v>
      </c>
      <c r="AK47" s="35">
        <f t="shared" si="63"/>
        <v>4</v>
      </c>
      <c r="AL47" s="35">
        <f t="shared" si="64"/>
        <v>4</v>
      </c>
      <c r="AM47" s="35">
        <f t="shared" si="64"/>
        <v>4</v>
      </c>
      <c r="AN47" s="35">
        <f t="shared" si="64"/>
        <v>4</v>
      </c>
      <c r="AO47" s="35">
        <f t="shared" si="64"/>
        <v>4</v>
      </c>
      <c r="AP47" s="35">
        <f t="shared" si="64"/>
        <v>4</v>
      </c>
      <c r="AQ47" s="35">
        <f t="shared" si="64"/>
        <v>4</v>
      </c>
      <c r="AR47" s="35">
        <f t="shared" si="64"/>
        <v>4</v>
      </c>
      <c r="AS47" s="35">
        <f t="shared" si="64"/>
        <v>4</v>
      </c>
      <c r="AT47" s="35">
        <f t="shared" si="64"/>
        <v>4</v>
      </c>
      <c r="AU47" s="35">
        <f t="shared" si="64"/>
        <v>4</v>
      </c>
      <c r="AV47" s="35">
        <f t="shared" si="65"/>
        <v>4</v>
      </c>
      <c r="AW47" s="35">
        <f t="shared" si="65"/>
        <v>4</v>
      </c>
      <c r="AX47" s="35">
        <f t="shared" si="65"/>
        <v>4</v>
      </c>
      <c r="AY47" s="35">
        <f t="shared" si="65"/>
        <v>4</v>
      </c>
      <c r="AZ47" s="35">
        <f t="shared" si="65"/>
        <v>4</v>
      </c>
      <c r="BA47" s="35">
        <f t="shared" si="65"/>
        <v>4</v>
      </c>
      <c r="BB47" s="35">
        <f t="shared" si="65"/>
        <v>5</v>
      </c>
      <c r="BC47" s="35">
        <f t="shared" si="65"/>
        <v>5</v>
      </c>
      <c r="BD47" s="35">
        <f t="shared" si="65"/>
        <v>5</v>
      </c>
      <c r="BE47" s="35">
        <f t="shared" si="65"/>
        <v>5</v>
      </c>
      <c r="BF47" s="35">
        <f t="shared" si="66"/>
        <v>5</v>
      </c>
      <c r="BG47" s="35">
        <f t="shared" si="66"/>
        <v>5</v>
      </c>
      <c r="BH47" s="35">
        <f t="shared" si="66"/>
        <v>5</v>
      </c>
      <c r="BI47" s="35">
        <f t="shared" si="66"/>
        <v>5</v>
      </c>
      <c r="BJ47" s="35">
        <f t="shared" si="66"/>
        <v>5</v>
      </c>
      <c r="BK47" s="35">
        <f t="shared" si="66"/>
        <v>5</v>
      </c>
      <c r="BL47" s="35">
        <f t="shared" si="66"/>
        <v>5</v>
      </c>
      <c r="BM47" s="35">
        <f t="shared" si="66"/>
        <v>5</v>
      </c>
      <c r="BN47" s="35">
        <f t="shared" si="66"/>
        <v>5</v>
      </c>
      <c r="BO47" s="35">
        <f t="shared" si="66"/>
        <v>5</v>
      </c>
      <c r="BP47" s="35">
        <f t="shared" si="67"/>
        <v>5</v>
      </c>
      <c r="BQ47" s="35">
        <f t="shared" si="67"/>
        <v>5</v>
      </c>
      <c r="BR47" s="35">
        <f t="shared" si="67"/>
        <v>5</v>
      </c>
      <c r="BS47" s="35">
        <f t="shared" si="67"/>
        <v>5</v>
      </c>
      <c r="BT47" s="35">
        <f t="shared" si="67"/>
        <v>5</v>
      </c>
      <c r="BU47" s="35">
        <f t="shared" si="67"/>
        <v>5</v>
      </c>
      <c r="BV47" s="35">
        <f t="shared" si="67"/>
        <v>5</v>
      </c>
      <c r="BW47" s="35">
        <f t="shared" si="67"/>
        <v>5</v>
      </c>
      <c r="BX47" s="35">
        <f t="shared" si="67"/>
        <v>5</v>
      </c>
      <c r="BY47" s="35">
        <f t="shared" si="67"/>
        <v>5</v>
      </c>
      <c r="BZ47" s="35">
        <f t="shared" si="68"/>
        <v>5</v>
      </c>
      <c r="CA47" s="35">
        <f t="shared" si="68"/>
        <v>5</v>
      </c>
      <c r="CB47" s="35">
        <f t="shared" si="68"/>
        <v>5</v>
      </c>
      <c r="CC47" s="35">
        <f t="shared" si="68"/>
        <v>5</v>
      </c>
      <c r="CD47" s="35">
        <f t="shared" si="68"/>
        <v>5</v>
      </c>
      <c r="CE47" s="35">
        <f t="shared" si="68"/>
        <v>5</v>
      </c>
      <c r="CF47" s="35">
        <f t="shared" si="68"/>
        <v>4</v>
      </c>
      <c r="CG47" s="35">
        <f t="shared" si="68"/>
        <v>4</v>
      </c>
      <c r="CH47" s="35">
        <f t="shared" si="68"/>
        <v>4</v>
      </c>
      <c r="CI47" s="35">
        <f t="shared" si="68"/>
        <v>4</v>
      </c>
      <c r="CJ47" s="35">
        <f t="shared" si="69"/>
        <v>4</v>
      </c>
      <c r="CK47" s="35">
        <f t="shared" si="69"/>
        <v>4</v>
      </c>
      <c r="CL47" s="35">
        <f t="shared" si="69"/>
        <v>4</v>
      </c>
      <c r="CM47" s="35">
        <f t="shared" si="69"/>
        <v>4</v>
      </c>
      <c r="CN47" s="35">
        <f t="shared" si="69"/>
        <v>4</v>
      </c>
      <c r="CO47" s="35">
        <f t="shared" si="69"/>
        <v>4</v>
      </c>
      <c r="CP47" s="35">
        <f t="shared" si="69"/>
        <v>1</v>
      </c>
      <c r="CQ47" s="35">
        <f t="shared" si="69"/>
        <v>1</v>
      </c>
      <c r="CR47" s="35">
        <f t="shared" si="69"/>
        <v>1</v>
      </c>
      <c r="CS47" s="35">
        <f t="shared" si="69"/>
        <v>1</v>
      </c>
      <c r="CT47" s="35">
        <f t="shared" si="70"/>
        <v>1</v>
      </c>
      <c r="CU47" s="35">
        <f t="shared" si="70"/>
        <v>1</v>
      </c>
      <c r="CV47" s="35">
        <f t="shared" si="70"/>
        <v>1</v>
      </c>
      <c r="CW47" s="35">
        <f t="shared" si="70"/>
        <v>0</v>
      </c>
      <c r="CX47" s="35">
        <f t="shared" si="70"/>
        <v>0</v>
      </c>
      <c r="CY47" s="35">
        <f t="shared" si="70"/>
        <v>0</v>
      </c>
      <c r="CZ47" s="35">
        <f t="shared" si="70"/>
        <v>0</v>
      </c>
    </row>
    <row r="48" spans="1:104" ht="15" customHeight="1" x14ac:dyDescent="0.2">
      <c r="A48" s="91"/>
      <c r="B48" s="91"/>
      <c r="C48" s="29" t="str">
        <f t="shared" si="60"/>
        <v>Mechanical Engineer</v>
      </c>
      <c r="D48" s="29" t="str">
        <v>EN-ME</v>
      </c>
      <c r="E48" s="42">
        <f t="shared" si="71"/>
        <v>5</v>
      </c>
      <c r="F48" s="70">
        <f t="shared" si="72"/>
        <v>5</v>
      </c>
      <c r="I48" s="6">
        <f t="shared" si="61"/>
        <v>322</v>
      </c>
      <c r="J48" s="6">
        <f t="shared" si="61"/>
        <v>270</v>
      </c>
      <c r="K48" s="6">
        <f t="shared" si="61"/>
        <v>504</v>
      </c>
      <c r="L48" s="6">
        <f t="shared" si="61"/>
        <v>1017</v>
      </c>
      <c r="M48" s="6">
        <f t="shared" si="61"/>
        <v>891</v>
      </c>
      <c r="N48" s="6">
        <f t="shared" si="61"/>
        <v>18</v>
      </c>
      <c r="R48" s="35">
        <f t="shared" si="62"/>
        <v>0</v>
      </c>
      <c r="S48" s="35">
        <f t="shared" si="62"/>
        <v>2</v>
      </c>
      <c r="T48" s="35">
        <f t="shared" si="62"/>
        <v>2</v>
      </c>
      <c r="U48" s="35">
        <f t="shared" si="62"/>
        <v>2</v>
      </c>
      <c r="V48" s="35">
        <f t="shared" si="62"/>
        <v>2</v>
      </c>
      <c r="W48" s="35">
        <f t="shared" si="62"/>
        <v>2</v>
      </c>
      <c r="X48" s="35">
        <f t="shared" si="62"/>
        <v>2</v>
      </c>
      <c r="Y48" s="35">
        <f t="shared" si="62"/>
        <v>2</v>
      </c>
      <c r="Z48" s="35">
        <f t="shared" si="62"/>
        <v>4</v>
      </c>
      <c r="AA48" s="35">
        <f t="shared" si="62"/>
        <v>4</v>
      </c>
      <c r="AB48" s="35">
        <f t="shared" si="63"/>
        <v>4</v>
      </c>
      <c r="AC48" s="35">
        <f t="shared" si="63"/>
        <v>4</v>
      </c>
      <c r="AD48" s="35">
        <f t="shared" si="63"/>
        <v>4</v>
      </c>
      <c r="AE48" s="35">
        <f t="shared" si="63"/>
        <v>4</v>
      </c>
      <c r="AF48" s="35">
        <f t="shared" si="63"/>
        <v>4</v>
      </c>
      <c r="AG48" s="35">
        <f t="shared" si="63"/>
        <v>4</v>
      </c>
      <c r="AH48" s="35">
        <f t="shared" si="63"/>
        <v>4</v>
      </c>
      <c r="AI48" s="35">
        <f t="shared" si="63"/>
        <v>4</v>
      </c>
      <c r="AJ48" s="35">
        <f t="shared" si="63"/>
        <v>4</v>
      </c>
      <c r="AK48" s="35">
        <f t="shared" si="63"/>
        <v>4</v>
      </c>
      <c r="AL48" s="35">
        <f t="shared" si="64"/>
        <v>4</v>
      </c>
      <c r="AM48" s="35">
        <f t="shared" si="64"/>
        <v>4</v>
      </c>
      <c r="AN48" s="35">
        <f t="shared" si="64"/>
        <v>4</v>
      </c>
      <c r="AO48" s="35">
        <f t="shared" si="64"/>
        <v>4</v>
      </c>
      <c r="AP48" s="35">
        <f t="shared" si="64"/>
        <v>4</v>
      </c>
      <c r="AQ48" s="35">
        <f t="shared" si="64"/>
        <v>4</v>
      </c>
      <c r="AR48" s="35">
        <f t="shared" si="64"/>
        <v>4</v>
      </c>
      <c r="AS48" s="35">
        <f t="shared" si="64"/>
        <v>4</v>
      </c>
      <c r="AT48" s="35">
        <f t="shared" si="64"/>
        <v>4</v>
      </c>
      <c r="AU48" s="35">
        <f t="shared" si="64"/>
        <v>4</v>
      </c>
      <c r="AV48" s="35">
        <f t="shared" si="65"/>
        <v>4</v>
      </c>
      <c r="AW48" s="35">
        <f t="shared" si="65"/>
        <v>4</v>
      </c>
      <c r="AX48" s="35">
        <f t="shared" si="65"/>
        <v>4</v>
      </c>
      <c r="AY48" s="35">
        <f t="shared" si="65"/>
        <v>4</v>
      </c>
      <c r="AZ48" s="35">
        <f t="shared" si="65"/>
        <v>4</v>
      </c>
      <c r="BA48" s="35">
        <f t="shared" si="65"/>
        <v>4</v>
      </c>
      <c r="BB48" s="35">
        <f t="shared" si="65"/>
        <v>5</v>
      </c>
      <c r="BC48" s="35">
        <f t="shared" si="65"/>
        <v>5</v>
      </c>
      <c r="BD48" s="35">
        <f t="shared" si="65"/>
        <v>5</v>
      </c>
      <c r="BE48" s="35">
        <f t="shared" si="65"/>
        <v>5</v>
      </c>
      <c r="BF48" s="35">
        <f t="shared" si="66"/>
        <v>5</v>
      </c>
      <c r="BG48" s="35">
        <f t="shared" si="66"/>
        <v>5</v>
      </c>
      <c r="BH48" s="35">
        <f t="shared" si="66"/>
        <v>5</v>
      </c>
      <c r="BI48" s="35">
        <f t="shared" si="66"/>
        <v>5</v>
      </c>
      <c r="BJ48" s="35">
        <f t="shared" si="66"/>
        <v>5</v>
      </c>
      <c r="BK48" s="35">
        <f t="shared" si="66"/>
        <v>5</v>
      </c>
      <c r="BL48" s="35">
        <f t="shared" si="66"/>
        <v>5</v>
      </c>
      <c r="BM48" s="35">
        <f t="shared" si="66"/>
        <v>5</v>
      </c>
      <c r="BN48" s="35">
        <f t="shared" si="66"/>
        <v>5</v>
      </c>
      <c r="BO48" s="35">
        <f t="shared" si="66"/>
        <v>5</v>
      </c>
      <c r="BP48" s="35">
        <f t="shared" si="67"/>
        <v>5</v>
      </c>
      <c r="BQ48" s="35">
        <f t="shared" si="67"/>
        <v>5</v>
      </c>
      <c r="BR48" s="35">
        <f t="shared" si="67"/>
        <v>5</v>
      </c>
      <c r="BS48" s="35">
        <f t="shared" si="67"/>
        <v>5</v>
      </c>
      <c r="BT48" s="35">
        <f t="shared" si="67"/>
        <v>5</v>
      </c>
      <c r="BU48" s="35">
        <f t="shared" si="67"/>
        <v>5</v>
      </c>
      <c r="BV48" s="35">
        <f t="shared" si="67"/>
        <v>5</v>
      </c>
      <c r="BW48" s="35">
        <f t="shared" si="67"/>
        <v>5</v>
      </c>
      <c r="BX48" s="35">
        <f t="shared" si="67"/>
        <v>4</v>
      </c>
      <c r="BY48" s="35">
        <f t="shared" si="67"/>
        <v>4</v>
      </c>
      <c r="BZ48" s="35">
        <f t="shared" si="68"/>
        <v>4</v>
      </c>
      <c r="CA48" s="35">
        <f t="shared" si="68"/>
        <v>4</v>
      </c>
      <c r="CB48" s="35">
        <f t="shared" si="68"/>
        <v>4</v>
      </c>
      <c r="CC48" s="35">
        <f t="shared" si="68"/>
        <v>4</v>
      </c>
      <c r="CD48" s="35">
        <f t="shared" si="68"/>
        <v>4</v>
      </c>
      <c r="CE48" s="35">
        <f t="shared" si="68"/>
        <v>4</v>
      </c>
      <c r="CF48" s="35">
        <f t="shared" si="68"/>
        <v>4</v>
      </c>
      <c r="CG48" s="35">
        <f t="shared" si="68"/>
        <v>4</v>
      </c>
      <c r="CH48" s="35">
        <f t="shared" si="68"/>
        <v>4</v>
      </c>
      <c r="CI48" s="35">
        <f t="shared" si="68"/>
        <v>4</v>
      </c>
      <c r="CJ48" s="35">
        <f t="shared" si="69"/>
        <v>4</v>
      </c>
      <c r="CK48" s="35">
        <f t="shared" si="69"/>
        <v>4</v>
      </c>
      <c r="CL48" s="35">
        <f t="shared" si="69"/>
        <v>4</v>
      </c>
      <c r="CM48" s="35">
        <f t="shared" si="69"/>
        <v>4</v>
      </c>
      <c r="CN48" s="35">
        <f t="shared" si="69"/>
        <v>4</v>
      </c>
      <c r="CO48" s="35">
        <f t="shared" si="69"/>
        <v>4</v>
      </c>
      <c r="CP48" s="35">
        <f t="shared" si="69"/>
        <v>2</v>
      </c>
      <c r="CQ48" s="35">
        <f t="shared" si="69"/>
        <v>2</v>
      </c>
      <c r="CR48" s="35">
        <f t="shared" si="69"/>
        <v>2</v>
      </c>
      <c r="CS48" s="35">
        <f t="shared" si="69"/>
        <v>2</v>
      </c>
      <c r="CT48" s="35">
        <f t="shared" si="70"/>
        <v>2</v>
      </c>
      <c r="CU48" s="35">
        <f t="shared" si="70"/>
        <v>2</v>
      </c>
      <c r="CV48" s="35">
        <f t="shared" si="70"/>
        <v>2</v>
      </c>
      <c r="CW48" s="35">
        <f t="shared" si="70"/>
        <v>0</v>
      </c>
      <c r="CX48" s="35">
        <f t="shared" si="70"/>
        <v>0</v>
      </c>
      <c r="CY48" s="35">
        <f t="shared" si="70"/>
        <v>0</v>
      </c>
      <c r="CZ48" s="35">
        <f t="shared" si="70"/>
        <v>0</v>
      </c>
    </row>
    <row r="49" spans="1:104" x14ac:dyDescent="0.2">
      <c r="A49" s="91"/>
      <c r="B49" s="91"/>
      <c r="C49" s="29" t="str">
        <f t="shared" si="60"/>
        <v>Grad Student</v>
      </c>
      <c r="D49" s="29" t="str">
        <v>GR</v>
      </c>
      <c r="E49" s="42">
        <f t="shared" si="71"/>
        <v>1</v>
      </c>
      <c r="F49" s="70">
        <f t="shared" si="72"/>
        <v>0</v>
      </c>
      <c r="I49" s="6">
        <f t="shared" si="61"/>
        <v>19</v>
      </c>
      <c r="J49" s="6">
        <f t="shared" si="61"/>
        <v>17</v>
      </c>
      <c r="K49" s="6">
        <f t="shared" si="61"/>
        <v>0</v>
      </c>
      <c r="L49" s="6">
        <f t="shared" si="61"/>
        <v>0</v>
      </c>
      <c r="M49" s="6">
        <f t="shared" si="61"/>
        <v>135</v>
      </c>
      <c r="N49" s="6">
        <f t="shared" si="61"/>
        <v>18</v>
      </c>
      <c r="R49" s="35">
        <f t="shared" si="62"/>
        <v>0</v>
      </c>
      <c r="S49" s="35">
        <f t="shared" si="62"/>
        <v>0</v>
      </c>
      <c r="T49" s="35">
        <f t="shared" si="62"/>
        <v>0</v>
      </c>
      <c r="U49" s="35">
        <f t="shared" si="62"/>
        <v>0</v>
      </c>
      <c r="V49" s="35">
        <f t="shared" si="62"/>
        <v>0</v>
      </c>
      <c r="W49" s="35">
        <f t="shared" si="62"/>
        <v>0</v>
      </c>
      <c r="X49" s="35">
        <f t="shared" si="62"/>
        <v>0</v>
      </c>
      <c r="Y49" s="35">
        <f t="shared" si="62"/>
        <v>0</v>
      </c>
      <c r="Z49" s="35">
        <f t="shared" si="62"/>
        <v>0</v>
      </c>
      <c r="AA49" s="35">
        <f t="shared" si="62"/>
        <v>0</v>
      </c>
      <c r="AB49" s="35">
        <f t="shared" si="63"/>
        <v>0</v>
      </c>
      <c r="AC49" s="35">
        <f t="shared" si="63"/>
        <v>0</v>
      </c>
      <c r="AD49" s="35">
        <f t="shared" si="63"/>
        <v>0</v>
      </c>
      <c r="AE49" s="35">
        <f t="shared" si="63"/>
        <v>0</v>
      </c>
      <c r="AF49" s="35">
        <f t="shared" si="63"/>
        <v>0</v>
      </c>
      <c r="AG49" s="35">
        <f t="shared" si="63"/>
        <v>0</v>
      </c>
      <c r="AH49" s="35">
        <f t="shared" si="63"/>
        <v>0</v>
      </c>
      <c r="AI49" s="35">
        <f t="shared" si="63"/>
        <v>0</v>
      </c>
      <c r="AJ49" s="35">
        <f t="shared" si="63"/>
        <v>0</v>
      </c>
      <c r="AK49" s="35">
        <f t="shared" si="63"/>
        <v>0</v>
      </c>
      <c r="AL49" s="35">
        <f t="shared" si="64"/>
        <v>0</v>
      </c>
      <c r="AM49" s="35">
        <f t="shared" si="64"/>
        <v>0</v>
      </c>
      <c r="AN49" s="35">
        <f t="shared" si="64"/>
        <v>0</v>
      </c>
      <c r="AO49" s="35">
        <f t="shared" si="64"/>
        <v>0</v>
      </c>
      <c r="AP49" s="35">
        <f t="shared" si="64"/>
        <v>0</v>
      </c>
      <c r="AQ49" s="35">
        <f t="shared" si="64"/>
        <v>0</v>
      </c>
      <c r="AR49" s="35">
        <f t="shared" si="64"/>
        <v>0</v>
      </c>
      <c r="AS49" s="35">
        <f t="shared" si="64"/>
        <v>0</v>
      </c>
      <c r="AT49" s="35">
        <f t="shared" si="64"/>
        <v>0</v>
      </c>
      <c r="AU49" s="35">
        <f t="shared" si="64"/>
        <v>0</v>
      </c>
      <c r="AV49" s="35">
        <f t="shared" si="65"/>
        <v>0</v>
      </c>
      <c r="AW49" s="35">
        <f t="shared" si="65"/>
        <v>0</v>
      </c>
      <c r="AX49" s="35">
        <f t="shared" si="65"/>
        <v>0</v>
      </c>
      <c r="AY49" s="35">
        <f t="shared" si="65"/>
        <v>0</v>
      </c>
      <c r="AZ49" s="35">
        <f t="shared" si="65"/>
        <v>0</v>
      </c>
      <c r="BA49" s="35">
        <f t="shared" si="65"/>
        <v>0</v>
      </c>
      <c r="BB49" s="35">
        <f t="shared" si="65"/>
        <v>0</v>
      </c>
      <c r="BC49" s="35">
        <f t="shared" si="65"/>
        <v>0</v>
      </c>
      <c r="BD49" s="35">
        <f t="shared" si="65"/>
        <v>0</v>
      </c>
      <c r="BE49" s="35">
        <f t="shared" si="65"/>
        <v>0</v>
      </c>
      <c r="BF49" s="35">
        <f t="shared" si="66"/>
        <v>0</v>
      </c>
      <c r="BG49" s="35">
        <f t="shared" si="66"/>
        <v>0</v>
      </c>
      <c r="BH49" s="35">
        <f t="shared" si="66"/>
        <v>0</v>
      </c>
      <c r="BI49" s="35">
        <f t="shared" si="66"/>
        <v>0</v>
      </c>
      <c r="BJ49" s="35">
        <f t="shared" si="66"/>
        <v>0</v>
      </c>
      <c r="BK49" s="35">
        <f t="shared" si="66"/>
        <v>0</v>
      </c>
      <c r="BL49" s="35">
        <f t="shared" si="66"/>
        <v>0</v>
      </c>
      <c r="BM49" s="35">
        <f t="shared" si="66"/>
        <v>0</v>
      </c>
      <c r="BN49" s="35">
        <f t="shared" si="66"/>
        <v>0</v>
      </c>
      <c r="BO49" s="35">
        <f t="shared" si="66"/>
        <v>0</v>
      </c>
      <c r="BP49" s="35">
        <f t="shared" si="67"/>
        <v>0</v>
      </c>
      <c r="BQ49" s="35">
        <f t="shared" si="67"/>
        <v>0</v>
      </c>
      <c r="BR49" s="35">
        <f t="shared" si="67"/>
        <v>0</v>
      </c>
      <c r="BS49" s="35">
        <f t="shared" si="67"/>
        <v>0</v>
      </c>
      <c r="BT49" s="35">
        <f t="shared" si="67"/>
        <v>0</v>
      </c>
      <c r="BU49" s="35">
        <f t="shared" si="67"/>
        <v>0</v>
      </c>
      <c r="BV49" s="35">
        <f t="shared" si="67"/>
        <v>0</v>
      </c>
      <c r="BW49" s="35">
        <f t="shared" si="67"/>
        <v>0</v>
      </c>
      <c r="BX49" s="35">
        <f t="shared" si="67"/>
        <v>0</v>
      </c>
      <c r="BY49" s="35">
        <f t="shared" si="67"/>
        <v>0</v>
      </c>
      <c r="BZ49" s="35">
        <f t="shared" si="68"/>
        <v>0</v>
      </c>
      <c r="CA49" s="35">
        <f t="shared" si="68"/>
        <v>0</v>
      </c>
      <c r="CB49" s="35">
        <f t="shared" si="68"/>
        <v>0</v>
      </c>
      <c r="CC49" s="35">
        <f t="shared" si="68"/>
        <v>0</v>
      </c>
      <c r="CD49" s="35">
        <f t="shared" si="68"/>
        <v>0</v>
      </c>
      <c r="CE49" s="35">
        <f t="shared" si="68"/>
        <v>0</v>
      </c>
      <c r="CF49" s="35">
        <f t="shared" si="68"/>
        <v>1</v>
      </c>
      <c r="CG49" s="35">
        <f t="shared" si="68"/>
        <v>1</v>
      </c>
      <c r="CH49" s="35">
        <f t="shared" si="68"/>
        <v>1</v>
      </c>
      <c r="CI49" s="35">
        <f t="shared" si="68"/>
        <v>1</v>
      </c>
      <c r="CJ49" s="35">
        <f t="shared" si="69"/>
        <v>1</v>
      </c>
      <c r="CK49" s="35">
        <f t="shared" si="69"/>
        <v>1</v>
      </c>
      <c r="CL49" s="35">
        <f t="shared" si="69"/>
        <v>1</v>
      </c>
      <c r="CM49" s="35">
        <f t="shared" si="69"/>
        <v>1</v>
      </c>
      <c r="CN49" s="35">
        <f t="shared" si="69"/>
        <v>1</v>
      </c>
      <c r="CO49" s="35">
        <f t="shared" si="69"/>
        <v>1</v>
      </c>
      <c r="CP49" s="35">
        <f t="shared" si="69"/>
        <v>1</v>
      </c>
      <c r="CQ49" s="35">
        <f t="shared" si="69"/>
        <v>1</v>
      </c>
      <c r="CR49" s="35">
        <f t="shared" si="69"/>
        <v>1</v>
      </c>
      <c r="CS49" s="35">
        <f t="shared" si="69"/>
        <v>1</v>
      </c>
      <c r="CT49" s="35">
        <f t="shared" si="70"/>
        <v>1</v>
      </c>
      <c r="CU49" s="35">
        <f t="shared" si="70"/>
        <v>1</v>
      </c>
      <c r="CV49" s="35">
        <f t="shared" si="70"/>
        <v>1</v>
      </c>
      <c r="CW49" s="35">
        <f t="shared" si="70"/>
        <v>1</v>
      </c>
      <c r="CX49" s="35">
        <f t="shared" si="70"/>
        <v>1</v>
      </c>
      <c r="CY49" s="35">
        <f t="shared" si="70"/>
        <v>0</v>
      </c>
      <c r="CZ49" s="35">
        <f t="shared" si="70"/>
        <v>0</v>
      </c>
    </row>
    <row r="50" spans="1:104" x14ac:dyDescent="0.2">
      <c r="A50" s="91"/>
      <c r="B50" s="91"/>
      <c r="C50" s="29" t="str">
        <f t="shared" si="60"/>
        <v>Management</v>
      </c>
      <c r="D50" s="29" t="str">
        <v>MA</v>
      </c>
      <c r="E50" s="42">
        <f t="shared" si="71"/>
        <v>3</v>
      </c>
      <c r="F50" s="70">
        <f t="shared" si="72"/>
        <v>1.3636363636363635</v>
      </c>
      <c r="I50" s="6">
        <f t="shared" si="61"/>
        <v>103</v>
      </c>
      <c r="J50" s="6">
        <f t="shared" si="61"/>
        <v>88</v>
      </c>
      <c r="K50" s="6">
        <f t="shared" si="61"/>
        <v>126</v>
      </c>
      <c r="L50" s="6">
        <f t="shared" si="61"/>
        <v>378</v>
      </c>
      <c r="M50" s="6">
        <f t="shared" si="61"/>
        <v>288</v>
      </c>
      <c r="N50" s="6">
        <f t="shared" si="61"/>
        <v>0</v>
      </c>
      <c r="R50" s="35">
        <f t="shared" si="62"/>
        <v>0</v>
      </c>
      <c r="S50" s="35">
        <f t="shared" si="62"/>
        <v>0</v>
      </c>
      <c r="T50" s="35">
        <f t="shared" si="62"/>
        <v>0</v>
      </c>
      <c r="U50" s="35">
        <f t="shared" si="62"/>
        <v>0</v>
      </c>
      <c r="V50" s="35">
        <f t="shared" si="62"/>
        <v>0</v>
      </c>
      <c r="W50" s="35">
        <f t="shared" si="62"/>
        <v>0</v>
      </c>
      <c r="X50" s="35">
        <f t="shared" si="62"/>
        <v>0</v>
      </c>
      <c r="Y50" s="35">
        <f t="shared" si="62"/>
        <v>0</v>
      </c>
      <c r="Z50" s="35">
        <f t="shared" si="62"/>
        <v>1</v>
      </c>
      <c r="AA50" s="35">
        <f t="shared" si="62"/>
        <v>1</v>
      </c>
      <c r="AB50" s="35">
        <f t="shared" si="63"/>
        <v>1</v>
      </c>
      <c r="AC50" s="35">
        <f t="shared" si="63"/>
        <v>1</v>
      </c>
      <c r="AD50" s="35">
        <f t="shared" si="63"/>
        <v>1</v>
      </c>
      <c r="AE50" s="35">
        <f t="shared" si="63"/>
        <v>1</v>
      </c>
      <c r="AF50" s="35">
        <f t="shared" si="63"/>
        <v>1</v>
      </c>
      <c r="AG50" s="35">
        <f t="shared" si="63"/>
        <v>1</v>
      </c>
      <c r="AH50" s="35">
        <f t="shared" si="63"/>
        <v>1</v>
      </c>
      <c r="AI50" s="35">
        <f t="shared" si="63"/>
        <v>2</v>
      </c>
      <c r="AJ50" s="35">
        <f t="shared" si="63"/>
        <v>2</v>
      </c>
      <c r="AK50" s="35">
        <f t="shared" si="63"/>
        <v>2</v>
      </c>
      <c r="AL50" s="35">
        <f t="shared" si="64"/>
        <v>2</v>
      </c>
      <c r="AM50" s="35">
        <f t="shared" si="64"/>
        <v>2</v>
      </c>
      <c r="AN50" s="35">
        <f t="shared" si="64"/>
        <v>2</v>
      </c>
      <c r="AO50" s="35">
        <f t="shared" si="64"/>
        <v>2</v>
      </c>
      <c r="AP50" s="35">
        <f t="shared" si="64"/>
        <v>2</v>
      </c>
      <c r="AQ50" s="35">
        <f t="shared" si="64"/>
        <v>2</v>
      </c>
      <c r="AR50" s="35">
        <f t="shared" si="64"/>
        <v>2</v>
      </c>
      <c r="AS50" s="35">
        <f t="shared" si="64"/>
        <v>2</v>
      </c>
      <c r="AT50" s="35">
        <f t="shared" si="64"/>
        <v>2</v>
      </c>
      <c r="AU50" s="35">
        <f t="shared" si="64"/>
        <v>2</v>
      </c>
      <c r="AV50" s="35">
        <f t="shared" si="65"/>
        <v>2</v>
      </c>
      <c r="AW50" s="35">
        <f t="shared" si="65"/>
        <v>2</v>
      </c>
      <c r="AX50" s="35">
        <f t="shared" si="65"/>
        <v>2</v>
      </c>
      <c r="AY50" s="35">
        <f t="shared" si="65"/>
        <v>2</v>
      </c>
      <c r="AZ50" s="35">
        <f t="shared" si="65"/>
        <v>2</v>
      </c>
      <c r="BA50" s="35">
        <f t="shared" si="65"/>
        <v>2</v>
      </c>
      <c r="BB50" s="35">
        <f t="shared" si="65"/>
        <v>2</v>
      </c>
      <c r="BC50" s="35">
        <f t="shared" si="65"/>
        <v>2</v>
      </c>
      <c r="BD50" s="35">
        <f t="shared" si="65"/>
        <v>2</v>
      </c>
      <c r="BE50" s="35">
        <f t="shared" si="65"/>
        <v>2</v>
      </c>
      <c r="BF50" s="35">
        <f t="shared" si="66"/>
        <v>1</v>
      </c>
      <c r="BG50" s="35">
        <f t="shared" si="66"/>
        <v>1</v>
      </c>
      <c r="BH50" s="35">
        <f t="shared" si="66"/>
        <v>1</v>
      </c>
      <c r="BI50" s="35">
        <f t="shared" si="66"/>
        <v>1</v>
      </c>
      <c r="BJ50" s="35">
        <f t="shared" si="66"/>
        <v>1</v>
      </c>
      <c r="BK50" s="35">
        <f t="shared" si="66"/>
        <v>1</v>
      </c>
      <c r="BL50" s="35">
        <f t="shared" si="66"/>
        <v>1</v>
      </c>
      <c r="BM50" s="35">
        <f t="shared" si="66"/>
        <v>1</v>
      </c>
      <c r="BN50" s="35">
        <f t="shared" si="66"/>
        <v>1</v>
      </c>
      <c r="BO50" s="35">
        <f t="shared" si="66"/>
        <v>1</v>
      </c>
      <c r="BP50" s="35">
        <f t="shared" si="67"/>
        <v>1</v>
      </c>
      <c r="BQ50" s="35">
        <f t="shared" si="67"/>
        <v>1</v>
      </c>
      <c r="BR50" s="35">
        <f t="shared" si="67"/>
        <v>1</v>
      </c>
      <c r="BS50" s="35">
        <f t="shared" si="67"/>
        <v>1</v>
      </c>
      <c r="BT50" s="35">
        <f t="shared" si="67"/>
        <v>2</v>
      </c>
      <c r="BU50" s="35">
        <f t="shared" si="67"/>
        <v>2</v>
      </c>
      <c r="BV50" s="35">
        <f t="shared" si="67"/>
        <v>2</v>
      </c>
      <c r="BW50" s="35">
        <f t="shared" si="67"/>
        <v>2</v>
      </c>
      <c r="BX50" s="35">
        <f t="shared" si="67"/>
        <v>2</v>
      </c>
      <c r="BY50" s="35">
        <f t="shared" si="67"/>
        <v>2</v>
      </c>
      <c r="BZ50" s="35">
        <f t="shared" si="68"/>
        <v>2</v>
      </c>
      <c r="CA50" s="35">
        <f t="shared" si="68"/>
        <v>2</v>
      </c>
      <c r="CB50" s="35">
        <f t="shared" si="68"/>
        <v>2</v>
      </c>
      <c r="CC50" s="35">
        <f t="shared" si="68"/>
        <v>2</v>
      </c>
      <c r="CD50" s="35">
        <f t="shared" si="68"/>
        <v>2</v>
      </c>
      <c r="CE50" s="35">
        <f t="shared" si="68"/>
        <v>2</v>
      </c>
      <c r="CF50" s="35">
        <f t="shared" si="68"/>
        <v>1</v>
      </c>
      <c r="CG50" s="35">
        <f t="shared" si="68"/>
        <v>1</v>
      </c>
      <c r="CH50" s="35">
        <f t="shared" si="68"/>
        <v>1</v>
      </c>
      <c r="CI50" s="35">
        <f t="shared" si="68"/>
        <v>1</v>
      </c>
      <c r="CJ50" s="35">
        <f t="shared" si="69"/>
        <v>1</v>
      </c>
      <c r="CK50" s="35">
        <f t="shared" si="69"/>
        <v>1</v>
      </c>
      <c r="CL50" s="35">
        <f t="shared" si="69"/>
        <v>1</v>
      </c>
      <c r="CM50" s="35">
        <f t="shared" si="69"/>
        <v>1</v>
      </c>
      <c r="CN50" s="35">
        <f t="shared" si="69"/>
        <v>1</v>
      </c>
      <c r="CO50" s="35">
        <f t="shared" si="69"/>
        <v>1</v>
      </c>
      <c r="CP50" s="35">
        <f t="shared" si="69"/>
        <v>0</v>
      </c>
      <c r="CQ50" s="35">
        <f t="shared" si="69"/>
        <v>0</v>
      </c>
      <c r="CR50" s="35">
        <f t="shared" si="69"/>
        <v>0</v>
      </c>
      <c r="CS50" s="35">
        <f t="shared" si="69"/>
        <v>0</v>
      </c>
      <c r="CT50" s="35">
        <f t="shared" si="70"/>
        <v>0</v>
      </c>
      <c r="CU50" s="35">
        <f t="shared" si="70"/>
        <v>0</v>
      </c>
      <c r="CV50" s="35">
        <f t="shared" si="70"/>
        <v>0</v>
      </c>
      <c r="CW50" s="35">
        <f t="shared" si="70"/>
        <v>0</v>
      </c>
      <c r="CX50" s="35">
        <f t="shared" si="70"/>
        <v>0</v>
      </c>
      <c r="CY50" s="35">
        <f t="shared" si="70"/>
        <v>0</v>
      </c>
      <c r="CZ50" s="35">
        <f t="shared" si="70"/>
        <v>0</v>
      </c>
    </row>
    <row r="51" spans="1:104" x14ac:dyDescent="0.2">
      <c r="A51" s="91"/>
      <c r="B51" s="91"/>
      <c r="C51" s="29" t="str">
        <f t="shared" si="60"/>
        <v>Post Doc</v>
      </c>
      <c r="D51" s="29" t="str">
        <v>PO</v>
      </c>
      <c r="E51" s="42">
        <f t="shared" si="71"/>
        <v>1</v>
      </c>
      <c r="F51" s="70">
        <f t="shared" si="72"/>
        <v>0</v>
      </c>
      <c r="I51" s="6">
        <f t="shared" si="61"/>
        <v>24</v>
      </c>
      <c r="J51" s="6">
        <f t="shared" si="61"/>
        <v>22</v>
      </c>
      <c r="K51" s="6">
        <f t="shared" si="61"/>
        <v>0</v>
      </c>
      <c r="L51" s="6">
        <f t="shared" si="61"/>
        <v>0</v>
      </c>
      <c r="M51" s="6">
        <f t="shared" si="61"/>
        <v>198</v>
      </c>
      <c r="N51" s="6">
        <f t="shared" si="61"/>
        <v>0</v>
      </c>
      <c r="R51" s="35">
        <f t="shared" si="62"/>
        <v>0</v>
      </c>
      <c r="S51" s="35">
        <f t="shared" si="62"/>
        <v>0</v>
      </c>
      <c r="T51" s="35">
        <f t="shared" si="62"/>
        <v>0</v>
      </c>
      <c r="U51" s="35">
        <f t="shared" si="62"/>
        <v>0</v>
      </c>
      <c r="V51" s="35">
        <f t="shared" si="62"/>
        <v>0</v>
      </c>
      <c r="W51" s="35">
        <f t="shared" si="62"/>
        <v>0</v>
      </c>
      <c r="X51" s="35">
        <f t="shared" si="62"/>
        <v>0</v>
      </c>
      <c r="Y51" s="35">
        <f t="shared" si="62"/>
        <v>0</v>
      </c>
      <c r="Z51" s="35">
        <f t="shared" si="62"/>
        <v>0</v>
      </c>
      <c r="AA51" s="35">
        <f t="shared" si="62"/>
        <v>0</v>
      </c>
      <c r="AB51" s="35">
        <f t="shared" si="63"/>
        <v>0</v>
      </c>
      <c r="AC51" s="35">
        <f t="shared" si="63"/>
        <v>0</v>
      </c>
      <c r="AD51" s="35">
        <f t="shared" si="63"/>
        <v>0</v>
      </c>
      <c r="AE51" s="35">
        <f t="shared" si="63"/>
        <v>0</v>
      </c>
      <c r="AF51" s="35">
        <f t="shared" si="63"/>
        <v>0</v>
      </c>
      <c r="AG51" s="35">
        <f t="shared" si="63"/>
        <v>0</v>
      </c>
      <c r="AH51" s="35">
        <f t="shared" si="63"/>
        <v>0</v>
      </c>
      <c r="AI51" s="35">
        <f t="shared" si="63"/>
        <v>0</v>
      </c>
      <c r="AJ51" s="35">
        <f t="shared" si="63"/>
        <v>0</v>
      </c>
      <c r="AK51" s="35">
        <f t="shared" si="63"/>
        <v>0</v>
      </c>
      <c r="AL51" s="35">
        <f t="shared" si="64"/>
        <v>0</v>
      </c>
      <c r="AM51" s="35">
        <f t="shared" si="64"/>
        <v>0</v>
      </c>
      <c r="AN51" s="35">
        <f t="shared" si="64"/>
        <v>0</v>
      </c>
      <c r="AO51" s="35">
        <f t="shared" si="64"/>
        <v>0</v>
      </c>
      <c r="AP51" s="35">
        <f t="shared" si="64"/>
        <v>0</v>
      </c>
      <c r="AQ51" s="35">
        <f t="shared" si="64"/>
        <v>0</v>
      </c>
      <c r="AR51" s="35">
        <f t="shared" si="64"/>
        <v>0</v>
      </c>
      <c r="AS51" s="35">
        <f t="shared" si="64"/>
        <v>0</v>
      </c>
      <c r="AT51" s="35">
        <f t="shared" si="64"/>
        <v>0</v>
      </c>
      <c r="AU51" s="35">
        <f t="shared" si="64"/>
        <v>0</v>
      </c>
      <c r="AV51" s="35">
        <f t="shared" si="65"/>
        <v>0</v>
      </c>
      <c r="AW51" s="35">
        <f t="shared" si="65"/>
        <v>0</v>
      </c>
      <c r="AX51" s="35">
        <f t="shared" si="65"/>
        <v>0</v>
      </c>
      <c r="AY51" s="35">
        <f t="shared" si="65"/>
        <v>0</v>
      </c>
      <c r="AZ51" s="35">
        <f t="shared" si="65"/>
        <v>0</v>
      </c>
      <c r="BA51" s="35">
        <f t="shared" si="65"/>
        <v>0</v>
      </c>
      <c r="BB51" s="35">
        <f t="shared" si="65"/>
        <v>0</v>
      </c>
      <c r="BC51" s="35">
        <f t="shared" si="65"/>
        <v>0</v>
      </c>
      <c r="BD51" s="35">
        <f t="shared" si="65"/>
        <v>0</v>
      </c>
      <c r="BE51" s="35">
        <f t="shared" si="65"/>
        <v>0</v>
      </c>
      <c r="BF51" s="35">
        <f t="shared" si="66"/>
        <v>0</v>
      </c>
      <c r="BG51" s="35">
        <f t="shared" si="66"/>
        <v>0</v>
      </c>
      <c r="BH51" s="35">
        <f t="shared" si="66"/>
        <v>0</v>
      </c>
      <c r="BI51" s="35">
        <f t="shared" si="66"/>
        <v>0</v>
      </c>
      <c r="BJ51" s="35">
        <f t="shared" si="66"/>
        <v>0</v>
      </c>
      <c r="BK51" s="35">
        <f t="shared" si="66"/>
        <v>0</v>
      </c>
      <c r="BL51" s="35">
        <f t="shared" si="66"/>
        <v>0</v>
      </c>
      <c r="BM51" s="35">
        <f t="shared" si="66"/>
        <v>0</v>
      </c>
      <c r="BN51" s="35">
        <f t="shared" si="66"/>
        <v>0</v>
      </c>
      <c r="BO51" s="35">
        <f t="shared" si="66"/>
        <v>0</v>
      </c>
      <c r="BP51" s="35">
        <f t="shared" si="67"/>
        <v>0</v>
      </c>
      <c r="BQ51" s="35">
        <f t="shared" si="67"/>
        <v>0</v>
      </c>
      <c r="BR51" s="35">
        <f t="shared" si="67"/>
        <v>0</v>
      </c>
      <c r="BS51" s="35">
        <f t="shared" si="67"/>
        <v>0</v>
      </c>
      <c r="BT51" s="35">
        <f t="shared" si="67"/>
        <v>0</v>
      </c>
      <c r="BU51" s="35">
        <f t="shared" si="67"/>
        <v>0</v>
      </c>
      <c r="BV51" s="35">
        <f t="shared" si="67"/>
        <v>0</v>
      </c>
      <c r="BW51" s="35">
        <f t="shared" si="67"/>
        <v>0</v>
      </c>
      <c r="BX51" s="35">
        <f t="shared" si="67"/>
        <v>1</v>
      </c>
      <c r="BY51" s="35">
        <f t="shared" si="67"/>
        <v>1</v>
      </c>
      <c r="BZ51" s="35">
        <f t="shared" si="68"/>
        <v>1</v>
      </c>
      <c r="CA51" s="35">
        <f t="shared" si="68"/>
        <v>1</v>
      </c>
      <c r="CB51" s="35">
        <f t="shared" si="68"/>
        <v>1</v>
      </c>
      <c r="CC51" s="35">
        <f t="shared" si="68"/>
        <v>1</v>
      </c>
      <c r="CD51" s="35">
        <f t="shared" si="68"/>
        <v>1</v>
      </c>
      <c r="CE51" s="35">
        <f t="shared" si="68"/>
        <v>1</v>
      </c>
      <c r="CF51" s="35">
        <f t="shared" si="68"/>
        <v>1</v>
      </c>
      <c r="CG51" s="35">
        <f t="shared" si="68"/>
        <v>1</v>
      </c>
      <c r="CH51" s="35">
        <f t="shared" si="68"/>
        <v>1</v>
      </c>
      <c r="CI51" s="35">
        <f t="shared" si="68"/>
        <v>1</v>
      </c>
      <c r="CJ51" s="35">
        <f t="shared" si="69"/>
        <v>1</v>
      </c>
      <c r="CK51" s="35">
        <f t="shared" si="69"/>
        <v>1</v>
      </c>
      <c r="CL51" s="35">
        <f t="shared" si="69"/>
        <v>1</v>
      </c>
      <c r="CM51" s="35">
        <f t="shared" si="69"/>
        <v>1</v>
      </c>
      <c r="CN51" s="35">
        <f t="shared" si="69"/>
        <v>1</v>
      </c>
      <c r="CO51" s="35">
        <f t="shared" si="69"/>
        <v>1</v>
      </c>
      <c r="CP51" s="35">
        <f t="shared" si="69"/>
        <v>1</v>
      </c>
      <c r="CQ51" s="35">
        <f t="shared" si="69"/>
        <v>1</v>
      </c>
      <c r="CR51" s="35">
        <f t="shared" si="69"/>
        <v>1</v>
      </c>
      <c r="CS51" s="35">
        <f t="shared" si="69"/>
        <v>1</v>
      </c>
      <c r="CT51" s="35">
        <f t="shared" si="70"/>
        <v>1</v>
      </c>
      <c r="CU51" s="35">
        <f t="shared" si="70"/>
        <v>1</v>
      </c>
      <c r="CV51" s="35">
        <f t="shared" si="70"/>
        <v>0</v>
      </c>
      <c r="CW51" s="35">
        <f t="shared" si="70"/>
        <v>0</v>
      </c>
      <c r="CX51" s="35">
        <f t="shared" si="70"/>
        <v>0</v>
      </c>
      <c r="CY51" s="35">
        <f t="shared" si="70"/>
        <v>0</v>
      </c>
      <c r="CZ51" s="35">
        <f t="shared" si="70"/>
        <v>0</v>
      </c>
    </row>
    <row r="52" spans="1:104" x14ac:dyDescent="0.2">
      <c r="A52" s="91"/>
      <c r="B52" s="91"/>
      <c r="C52" s="29" t="str">
        <f t="shared" si="60"/>
        <v>Scientist</v>
      </c>
      <c r="D52" s="29" t="str">
        <v>SC</v>
      </c>
      <c r="E52" s="42">
        <f t="shared" si="71"/>
        <v>1</v>
      </c>
      <c r="F52" s="70">
        <f t="shared" si="72"/>
        <v>1</v>
      </c>
      <c r="I52" s="6">
        <f t="shared" si="61"/>
        <v>52</v>
      </c>
      <c r="J52" s="6">
        <f t="shared" si="61"/>
        <v>44</v>
      </c>
      <c r="K52" s="6">
        <f t="shared" si="61"/>
        <v>0</v>
      </c>
      <c r="L52" s="6">
        <f t="shared" si="61"/>
        <v>162</v>
      </c>
      <c r="M52" s="6">
        <f t="shared" si="61"/>
        <v>234</v>
      </c>
      <c r="N52" s="6">
        <f t="shared" si="61"/>
        <v>0</v>
      </c>
      <c r="R52" s="35">
        <f t="shared" si="62"/>
        <v>0</v>
      </c>
      <c r="S52" s="35">
        <f t="shared" si="62"/>
        <v>0</v>
      </c>
      <c r="T52" s="35">
        <f t="shared" si="62"/>
        <v>0</v>
      </c>
      <c r="U52" s="35">
        <f t="shared" si="62"/>
        <v>0</v>
      </c>
      <c r="V52" s="35">
        <f t="shared" si="62"/>
        <v>0</v>
      </c>
      <c r="W52" s="35">
        <f t="shared" si="62"/>
        <v>0</v>
      </c>
      <c r="X52" s="35">
        <f t="shared" si="62"/>
        <v>0</v>
      </c>
      <c r="Y52" s="35">
        <f t="shared" si="62"/>
        <v>0</v>
      </c>
      <c r="Z52" s="35">
        <f t="shared" si="62"/>
        <v>0</v>
      </c>
      <c r="AA52" s="35">
        <f t="shared" si="62"/>
        <v>0</v>
      </c>
      <c r="AB52" s="35">
        <f t="shared" si="63"/>
        <v>0</v>
      </c>
      <c r="AC52" s="35">
        <f t="shared" si="63"/>
        <v>0</v>
      </c>
      <c r="AD52" s="35">
        <f t="shared" si="63"/>
        <v>0</v>
      </c>
      <c r="AE52" s="35">
        <f t="shared" si="63"/>
        <v>0</v>
      </c>
      <c r="AF52" s="35">
        <f t="shared" si="63"/>
        <v>0</v>
      </c>
      <c r="AG52" s="35">
        <f t="shared" si="63"/>
        <v>0</v>
      </c>
      <c r="AH52" s="35">
        <f t="shared" si="63"/>
        <v>0</v>
      </c>
      <c r="AI52" s="35">
        <f t="shared" si="63"/>
        <v>0</v>
      </c>
      <c r="AJ52" s="35">
        <f t="shared" si="63"/>
        <v>0</v>
      </c>
      <c r="AK52" s="35">
        <f t="shared" si="63"/>
        <v>0</v>
      </c>
      <c r="AL52" s="35">
        <f t="shared" si="64"/>
        <v>0</v>
      </c>
      <c r="AM52" s="35">
        <f t="shared" si="64"/>
        <v>0</v>
      </c>
      <c r="AN52" s="35">
        <f t="shared" si="64"/>
        <v>0</v>
      </c>
      <c r="AO52" s="35">
        <f t="shared" si="64"/>
        <v>0</v>
      </c>
      <c r="AP52" s="35">
        <f t="shared" si="64"/>
        <v>0</v>
      </c>
      <c r="AQ52" s="35">
        <f t="shared" si="64"/>
        <v>0</v>
      </c>
      <c r="AR52" s="35">
        <f t="shared" si="64"/>
        <v>0</v>
      </c>
      <c r="AS52" s="35">
        <f t="shared" si="64"/>
        <v>0</v>
      </c>
      <c r="AT52" s="35">
        <f t="shared" si="64"/>
        <v>0</v>
      </c>
      <c r="AU52" s="35">
        <f t="shared" si="64"/>
        <v>0</v>
      </c>
      <c r="AV52" s="35">
        <f t="shared" si="65"/>
        <v>1</v>
      </c>
      <c r="AW52" s="35">
        <f t="shared" si="65"/>
        <v>1</v>
      </c>
      <c r="AX52" s="35">
        <f t="shared" si="65"/>
        <v>1</v>
      </c>
      <c r="AY52" s="35">
        <f t="shared" si="65"/>
        <v>1</v>
      </c>
      <c r="AZ52" s="35">
        <f t="shared" si="65"/>
        <v>1</v>
      </c>
      <c r="BA52" s="35">
        <f t="shared" si="65"/>
        <v>1</v>
      </c>
      <c r="BB52" s="35">
        <f t="shared" si="65"/>
        <v>1</v>
      </c>
      <c r="BC52" s="35">
        <f t="shared" si="65"/>
        <v>1</v>
      </c>
      <c r="BD52" s="35">
        <f t="shared" si="65"/>
        <v>1</v>
      </c>
      <c r="BE52" s="35">
        <f t="shared" si="65"/>
        <v>1</v>
      </c>
      <c r="BF52" s="35">
        <f t="shared" si="66"/>
        <v>1</v>
      </c>
      <c r="BG52" s="35">
        <f t="shared" si="66"/>
        <v>1</v>
      </c>
      <c r="BH52" s="35">
        <f t="shared" si="66"/>
        <v>1</v>
      </c>
      <c r="BI52" s="35">
        <f t="shared" si="66"/>
        <v>1</v>
      </c>
      <c r="BJ52" s="35">
        <f t="shared" si="66"/>
        <v>1</v>
      </c>
      <c r="BK52" s="35">
        <f t="shared" si="66"/>
        <v>1</v>
      </c>
      <c r="BL52" s="35">
        <f t="shared" si="66"/>
        <v>1</v>
      </c>
      <c r="BM52" s="35">
        <f t="shared" si="66"/>
        <v>1</v>
      </c>
      <c r="BN52" s="35">
        <f t="shared" si="66"/>
        <v>1</v>
      </c>
      <c r="BO52" s="35">
        <f t="shared" si="66"/>
        <v>1</v>
      </c>
      <c r="BP52" s="35">
        <f t="shared" si="67"/>
        <v>1</v>
      </c>
      <c r="BQ52" s="35">
        <f t="shared" si="67"/>
        <v>1</v>
      </c>
      <c r="BR52" s="35">
        <f t="shared" si="67"/>
        <v>1</v>
      </c>
      <c r="BS52" s="35">
        <f t="shared" si="67"/>
        <v>1</v>
      </c>
      <c r="BT52" s="35">
        <f t="shared" si="67"/>
        <v>1</v>
      </c>
      <c r="BU52" s="35">
        <f t="shared" si="67"/>
        <v>1</v>
      </c>
      <c r="BV52" s="35">
        <f t="shared" si="67"/>
        <v>1</v>
      </c>
      <c r="BW52" s="35">
        <f t="shared" si="67"/>
        <v>1</v>
      </c>
      <c r="BX52" s="35">
        <f t="shared" si="67"/>
        <v>1</v>
      </c>
      <c r="BY52" s="35">
        <f t="shared" si="67"/>
        <v>1</v>
      </c>
      <c r="BZ52" s="35">
        <f t="shared" si="68"/>
        <v>1</v>
      </c>
      <c r="CA52" s="35">
        <f t="shared" si="68"/>
        <v>1</v>
      </c>
      <c r="CB52" s="35">
        <f t="shared" si="68"/>
        <v>1</v>
      </c>
      <c r="CC52" s="35">
        <f t="shared" si="68"/>
        <v>1</v>
      </c>
      <c r="CD52" s="35">
        <f t="shared" si="68"/>
        <v>1</v>
      </c>
      <c r="CE52" s="35">
        <f t="shared" si="68"/>
        <v>1</v>
      </c>
      <c r="CF52" s="35">
        <f t="shared" si="68"/>
        <v>1</v>
      </c>
      <c r="CG52" s="35">
        <f t="shared" si="68"/>
        <v>1</v>
      </c>
      <c r="CH52" s="35">
        <f t="shared" si="68"/>
        <v>1</v>
      </c>
      <c r="CI52" s="35">
        <f t="shared" si="68"/>
        <v>1</v>
      </c>
      <c r="CJ52" s="35">
        <f t="shared" si="69"/>
        <v>1</v>
      </c>
      <c r="CK52" s="35">
        <f t="shared" si="69"/>
        <v>1</v>
      </c>
      <c r="CL52" s="35">
        <f t="shared" si="69"/>
        <v>1</v>
      </c>
      <c r="CM52" s="35">
        <f t="shared" si="69"/>
        <v>1</v>
      </c>
      <c r="CN52" s="35">
        <f t="shared" si="69"/>
        <v>1</v>
      </c>
      <c r="CO52" s="35">
        <f t="shared" si="69"/>
        <v>1</v>
      </c>
      <c r="CP52" s="35">
        <f t="shared" si="69"/>
        <v>1</v>
      </c>
      <c r="CQ52" s="35">
        <f t="shared" si="69"/>
        <v>1</v>
      </c>
      <c r="CR52" s="35">
        <f t="shared" si="69"/>
        <v>1</v>
      </c>
      <c r="CS52" s="35">
        <f t="shared" si="69"/>
        <v>1</v>
      </c>
      <c r="CT52" s="35">
        <f t="shared" si="70"/>
        <v>1</v>
      </c>
      <c r="CU52" s="35">
        <f t="shared" si="70"/>
        <v>1</v>
      </c>
      <c r="CV52" s="35">
        <f t="shared" si="70"/>
        <v>0</v>
      </c>
      <c r="CW52" s="35">
        <f t="shared" si="70"/>
        <v>0</v>
      </c>
      <c r="CX52" s="35">
        <f t="shared" si="70"/>
        <v>0</v>
      </c>
      <c r="CY52" s="35">
        <f t="shared" si="70"/>
        <v>0</v>
      </c>
      <c r="CZ52" s="35">
        <f t="shared" si="70"/>
        <v>0</v>
      </c>
    </row>
    <row r="53" spans="1:104" x14ac:dyDescent="0.2">
      <c r="A53" s="91"/>
      <c r="B53" s="91"/>
      <c r="C53" s="29" t="str">
        <f t="shared" si="60"/>
        <v>Sr Engineer</v>
      </c>
      <c r="D53" s="29" t="str">
        <v>SE</v>
      </c>
      <c r="E53" s="42">
        <f t="shared" si="71"/>
        <v>3</v>
      </c>
      <c r="F53" s="70">
        <f t="shared" si="72"/>
        <v>0</v>
      </c>
      <c r="I53" s="6">
        <f t="shared" si="61"/>
        <v>124</v>
      </c>
      <c r="J53" s="6">
        <f t="shared" si="61"/>
        <v>102</v>
      </c>
      <c r="K53" s="6">
        <f t="shared" si="61"/>
        <v>99</v>
      </c>
      <c r="L53" s="6">
        <f t="shared" si="61"/>
        <v>522</v>
      </c>
      <c r="M53" s="6">
        <f t="shared" si="61"/>
        <v>297</v>
      </c>
      <c r="N53" s="6">
        <f t="shared" si="61"/>
        <v>0</v>
      </c>
      <c r="R53" s="35">
        <f>IF($D53=""," ", SUMIFS(R$7:R$35,$C$7:$C$35,$D53,$D$7:$D$35,#REF!))</f>
        <v>0</v>
      </c>
      <c r="S53" s="35">
        <f>IF($D53=""," ", SUMIFS(S$7:S$35,$C$7:$C$35,$D53,$D$7:$D$35,#REF!))</f>
        <v>0</v>
      </c>
      <c r="T53" s="35">
        <f>IF($D53=""," ", SUMIFS(T$7:T$35,$C$7:$C$35,$D53,$D$7:$D$35,#REF!))</f>
        <v>0</v>
      </c>
      <c r="U53" s="35">
        <f>IF($D53=""," ", SUMIFS(U$7:U$35,$C$7:$C$35,$D53,$D$7:$D$35,#REF!))</f>
        <v>0</v>
      </c>
      <c r="V53" s="35">
        <f>IF($D53=""," ", SUMIFS(V$7:V$35,$C$7:$C$35,$D53,$D$7:$D$35,#REF!))</f>
        <v>0</v>
      </c>
      <c r="W53" s="35">
        <f>IF($D53=""," ", SUMIFS(W$7:W$35,$C$7:$C$35,$D53,$D$7:$D$35,#REF!))</f>
        <v>0</v>
      </c>
      <c r="X53" s="35">
        <f>IF($D53=""," ", SUMIFS(X$7:X$35,$C$7:$C$35,$D53,$D$7:$D$35,#REF!))</f>
        <v>0</v>
      </c>
      <c r="Y53" s="35">
        <f>IF($D53=""," ", SUMIFS(Y$7:Y$35,$C$7:$C$35,$D53,$D$7:$D$35,#REF!))</f>
        <v>0</v>
      </c>
      <c r="Z53" s="35">
        <f>IF($D53=""," ", SUMIFS(Z$7:Z$35,$C$7:$C$35,$D53,$D$7:$D$35,#REF!))</f>
        <v>0</v>
      </c>
      <c r="AA53" s="35">
        <f>IF($D53=""," ", SUMIFS(AA$7:AA$35,$C$7:$C$35,$D53,$D$7:$D$35,#REF!))</f>
        <v>0</v>
      </c>
      <c r="AB53" s="35">
        <f>IF($D53=""," ", SUMIFS(AB$7:AB$35,$C$7:$C$35,$D53,$D$7:$D$35,#REF!))</f>
        <v>0</v>
      </c>
      <c r="AC53" s="35">
        <f>IF($D53=""," ", SUMIFS(AC$7:AC$35,$C$7:$C$35,$D53,$D$7:$D$35,#REF!))</f>
        <v>0</v>
      </c>
      <c r="AD53" s="35">
        <f>IF($D53=""," ", SUMIFS(AD$7:AD$35,$C$7:$C$35,$D53,$D$7:$D$35,#REF!))</f>
        <v>0</v>
      </c>
      <c r="AE53" s="35">
        <f>IF($D53=""," ", SUMIFS(AE$7:AE$35,$C$7:$C$35,$D53,$D$7:$D$35,#REF!))</f>
        <v>0</v>
      </c>
      <c r="AF53" s="35">
        <f>IF($D53=""," ", SUMIFS(AF$7:AF$35,$C$7:$C$35,$D53,$D$7:$D$35,#REF!))</f>
        <v>0</v>
      </c>
      <c r="AG53" s="35">
        <f>IF($D53=""," ", SUMIFS(AG$7:AG$35,$C$7:$C$35,$D53,$D$7:$D$35,#REF!))</f>
        <v>0</v>
      </c>
      <c r="AH53" s="35">
        <f>IF($D53=""," ", SUMIFS(AH$7:AH$35,$C$7:$C$35,$D53,$D$7:$D$35,#REF!))</f>
        <v>0</v>
      </c>
      <c r="AI53" s="35">
        <f>IF($D53=""," ", SUMIFS(AI$7:AI$35,$C$7:$C$35,$D53,$D$7:$D$35,#REF!))</f>
        <v>0</v>
      </c>
      <c r="AJ53" s="35">
        <f>IF($D53=""," ", SUMIFS(AJ$7:AJ$35,$C$7:$C$35,$D53,$D$7:$D$35,#REF!))</f>
        <v>0</v>
      </c>
      <c r="AK53" s="35">
        <f>IF($D53=""," ", SUMIFS(AK$7:AK$35,$C$7:$C$35,$D53,$D$7:$D$35,#REF!))</f>
        <v>0</v>
      </c>
      <c r="AL53" s="35">
        <f>IF($D53=""," ", SUMIFS(AL$7:AL$35,$C$7:$C$35,$D53,$D$7:$D$35,#REF!))</f>
        <v>0</v>
      </c>
      <c r="AM53" s="35">
        <f>IF($D53=""," ", SUMIFS(AM$7:AM$35,$C$7:$C$35,$D53,$D$7:$D$35,#REF!))</f>
        <v>0</v>
      </c>
      <c r="AN53" s="35">
        <f>IF($D53=""," ", SUMIFS(AN$7:AN$35,$C$7:$C$35,$D53,$D$7:$D$35,#REF!))</f>
        <v>0</v>
      </c>
      <c r="AO53" s="35">
        <f>IF($D53=""," ", SUMIFS(AO$7:AO$35,$C$7:$C$35,$D53,$D$7:$D$35,#REF!))</f>
        <v>0</v>
      </c>
      <c r="AP53" s="35">
        <f>IF($D53=""," ", SUMIFS(AP$7:AP$35,$C$7:$C$35,$D53,$D$7:$D$35,#REF!))</f>
        <v>0</v>
      </c>
      <c r="AQ53" s="35">
        <f>IF($D53=""," ", SUMIFS(AQ$7:AQ$35,$C$7:$C$35,$D53,$D$7:$D$35,#REF!))</f>
        <v>0</v>
      </c>
      <c r="AR53" s="35">
        <f>IF($D53=""," ", SUMIFS(AR$7:AR$35,$C$7:$C$35,$D53,$D$7:$D$35,#REF!))</f>
        <v>0</v>
      </c>
      <c r="AS53" s="35">
        <f>IF($D53=""," ", SUMIFS(AS$7:AS$35,$C$7:$C$35,$D53,$D$7:$D$35,#REF!))</f>
        <v>0</v>
      </c>
      <c r="AT53" s="35">
        <f>IF($D53=""," ", SUMIFS(AT$7:AT$35,$C$7:$C$35,$D53,$D$7:$D$35,#REF!))</f>
        <v>0</v>
      </c>
      <c r="AU53" s="35">
        <f>IF($D53=""," ", SUMIFS(AU$7:AU$35,$C$7:$C$35,$D53,$D$7:$D$35,#REF!))</f>
        <v>0</v>
      </c>
      <c r="AV53" s="35">
        <f>IF($D53=""," ", SUMIFS(AV$7:AV$35,$C$7:$C$35,$D53,$D$7:$D$35,#REF!))</f>
        <v>0</v>
      </c>
      <c r="AW53" s="35">
        <f>IF($D53=""," ", SUMIFS(AW$7:AW$35,$C$7:$C$35,$D53,$D$7:$D$35,#REF!))</f>
        <v>0</v>
      </c>
      <c r="AX53" s="35">
        <f>IF($D53=""," ", SUMIFS(AX$7:AX$35,$C$7:$C$35,$D53,$D$7:$D$35,#REF!))</f>
        <v>0</v>
      </c>
      <c r="AY53" s="35">
        <f>IF($D53=""," ", SUMIFS(AY$7:AY$35,$C$7:$C$35,$D53,$D$7:$D$35,#REF!))</f>
        <v>0</v>
      </c>
      <c r="AZ53" s="35">
        <f>IF($D53=""," ", SUMIFS(AZ$7:AZ$35,$C$7:$C$35,$D53,$D$7:$D$35,#REF!))</f>
        <v>0</v>
      </c>
      <c r="BA53" s="35">
        <f>IF($D53=""," ", SUMIFS(BA$7:BA$35,$C$7:$C$35,$D53,$D$7:$D$35,#REF!))</f>
        <v>0</v>
      </c>
      <c r="BB53" s="35">
        <f>IF($D53=""," ", SUMIFS(BB$7:BB$35,$C$7:$C$35,$D53,$D$7:$D$35,#REF!))</f>
        <v>0</v>
      </c>
      <c r="BC53" s="35">
        <f>IF($D53=""," ", SUMIFS(BC$7:BC$35,$C$7:$C$35,$D53,$D$7:$D$35,#REF!))</f>
        <v>0</v>
      </c>
      <c r="BD53" s="35">
        <f>IF($D53=""," ", SUMIFS(BD$7:BD$35,$C$7:$C$35,$D53,$D$7:$D$35,#REF!))</f>
        <v>0</v>
      </c>
      <c r="BE53" s="35">
        <f>IF($D53=""," ", SUMIFS(BE$7:BE$35,$C$7:$C$35,$D53,$D$7:$D$35,#REF!))</f>
        <v>0</v>
      </c>
      <c r="BF53" s="35">
        <f>IF($D53=""," ", SUMIFS(BF$7:BF$35,$C$7:$C$35,$D53,$D$7:$D$35,#REF!))</f>
        <v>0</v>
      </c>
      <c r="BG53" s="35">
        <f>IF($D53=""," ", SUMIFS(BG$7:BG$35,$C$7:$C$35,$D53,$D$7:$D$35,#REF!))</f>
        <v>0</v>
      </c>
      <c r="BH53" s="35">
        <f>IF($D53=""," ", SUMIFS(BH$7:BH$35,$C$7:$C$35,$D53,$D$7:$D$35,#REF!))</f>
        <v>0</v>
      </c>
      <c r="BI53" s="35">
        <f>IF($D53=""," ", SUMIFS(BI$7:BI$35,$C$7:$C$35,$D53,$D$7:$D$35,#REF!))</f>
        <v>0</v>
      </c>
      <c r="BJ53" s="35">
        <f>IF($D53=""," ", SUMIFS(BJ$7:BJ$35,$C$7:$C$35,$D53,$D$7:$D$35,#REF!))</f>
        <v>0</v>
      </c>
      <c r="BK53" s="35">
        <f>IF($D53=""," ", SUMIFS(BK$7:BK$35,$C$7:$C$35,$D53,$D$7:$D$35,#REF!))</f>
        <v>0</v>
      </c>
      <c r="BL53" s="35">
        <f>IF($D53=""," ", SUMIFS(BL$7:BL$35,$C$7:$C$35,$D53,$D$7:$D$35,#REF!))</f>
        <v>0</v>
      </c>
      <c r="BM53" s="35">
        <f>IF($D53=""," ", SUMIFS(BM$7:BM$35,$C$7:$C$35,$D53,$D$7:$D$35,#REF!))</f>
        <v>0</v>
      </c>
      <c r="BN53" s="35">
        <f>IF($D53=""," ", SUMIFS(BN$7:BN$35,$C$7:$C$35,$D53,$D$7:$D$35,#REF!))</f>
        <v>0</v>
      </c>
      <c r="BO53" s="35">
        <f>IF($D53=""," ", SUMIFS(BO$7:BO$35,$C$7:$C$35,$D53,$D$7:$D$35,#REF!))</f>
        <v>0</v>
      </c>
      <c r="BP53" s="35">
        <f>IF($D53=""," ", SUMIFS(BP$7:BP$35,$C$7:$C$35,$D53,$D$7:$D$35,#REF!))</f>
        <v>0</v>
      </c>
      <c r="BQ53" s="35">
        <f>IF($D53=""," ", SUMIFS(BQ$7:BQ$35,$C$7:$C$35,$D53,$D$7:$D$35,#REF!))</f>
        <v>0</v>
      </c>
      <c r="BR53" s="35">
        <f>IF($D53=""," ", SUMIFS(BR$7:BR$35,$C$7:$C$35,$D53,$D$7:$D$35,#REF!))</f>
        <v>0</v>
      </c>
      <c r="BS53" s="35">
        <f>IF($D53=""," ", SUMIFS(BS$7:BS$35,$C$7:$C$35,$D53,$D$7:$D$35,#REF!))</f>
        <v>0</v>
      </c>
      <c r="BT53" s="35">
        <f>IF($D53=""," ", SUMIFS(BT$7:BT$35,$C$7:$C$35,$D53,$D$7:$D$35,#REF!))</f>
        <v>0</v>
      </c>
      <c r="BU53" s="35">
        <f>IF($D53=""," ", SUMIFS(BU$7:BU$35,$C$7:$C$35,$D53,$D$7:$D$35,#REF!))</f>
        <v>0</v>
      </c>
      <c r="BV53" s="35">
        <f>IF($D53=""," ", SUMIFS(BV$7:BV$35,$C$7:$C$35,$D53,$D$7:$D$35,#REF!))</f>
        <v>0</v>
      </c>
      <c r="BW53" s="35">
        <f>IF($D53=""," ", SUMIFS(BW$7:BW$35,$C$7:$C$35,$D53,$D$7:$D$35,#REF!))</f>
        <v>0</v>
      </c>
      <c r="BX53" s="35">
        <f>IF($D53=""," ", SUMIFS(BX$7:BX$35,$C$7:$C$35,$D53,$D$7:$D$35,#REF!))</f>
        <v>0</v>
      </c>
      <c r="BY53" s="35">
        <f>IF($D53=""," ", SUMIFS(BY$7:BY$35,$C$7:$C$35,$D53,$D$7:$D$35,#REF!))</f>
        <v>0</v>
      </c>
      <c r="BZ53" s="35">
        <f>IF($D53=""," ", SUMIFS(BZ$7:BZ$35,$C$7:$C$35,$D53,$D$7:$D$35,#REF!))</f>
        <v>0</v>
      </c>
      <c r="CA53" s="35">
        <f>IF($D53=""," ", SUMIFS(CA$7:CA$35,$C$7:$C$35,$D53,$D$7:$D$35,#REF!))</f>
        <v>0</v>
      </c>
      <c r="CB53" s="35">
        <f>IF($D53=""," ", SUMIFS(CB$7:CB$35,$C$7:$C$35,$D53,$D$7:$D$35,#REF!))</f>
        <v>0</v>
      </c>
      <c r="CC53" s="35">
        <f>IF($D53=""," ", SUMIFS(CC$7:CC$35,$C$7:$C$35,$D53,$D$7:$D$35,#REF!))</f>
        <v>0</v>
      </c>
      <c r="CD53" s="35">
        <f>IF($D53=""," ", SUMIFS(CD$7:CD$35,$C$7:$C$35,$D53,$D$7:$D$35,#REF!))</f>
        <v>0</v>
      </c>
      <c r="CE53" s="35">
        <f>IF($D53=""," ", SUMIFS(CE$7:CE$35,$C$7:$C$35,$D53,$D$7:$D$35,#REF!))</f>
        <v>0</v>
      </c>
      <c r="CF53" s="35">
        <f>IF($D53=""," ", SUMIFS(CF$7:CF$35,$C$7:$C$35,$D53,$D$7:$D$35,#REF!))</f>
        <v>0</v>
      </c>
      <c r="CG53" s="35">
        <f>IF($D53=""," ", SUMIFS(CG$7:CG$35,$C$7:$C$35,$D53,$D$7:$D$35,#REF!))</f>
        <v>0</v>
      </c>
      <c r="CH53" s="35">
        <f>IF($D53=""," ", SUMIFS(CH$7:CH$35,$C$7:$C$35,$D53,$D$7:$D$35,#REF!))</f>
        <v>0</v>
      </c>
      <c r="CI53" s="35">
        <f>IF($D53=""," ", SUMIFS(CI$7:CI$35,$C$7:$C$35,$D53,$D$7:$D$35,#REF!))</f>
        <v>0</v>
      </c>
      <c r="CJ53" s="35">
        <f>IF($D53=""," ", SUMIFS(CJ$7:CJ$35,$C$7:$C$35,$D53,$D$7:$D$35,#REF!))</f>
        <v>0</v>
      </c>
      <c r="CK53" s="35">
        <f>IF($D53=""," ", SUMIFS(CK$7:CK$35,$C$7:$C$35,$D53,$D$7:$D$35,#REF!))</f>
        <v>0</v>
      </c>
      <c r="CL53" s="35">
        <f>IF($D53=""," ", SUMIFS(CL$7:CL$35,$C$7:$C$35,$D53,$D$7:$D$35,#REF!))</f>
        <v>0</v>
      </c>
      <c r="CM53" s="35">
        <f>IF($D53=""," ", SUMIFS(CM$7:CM$35,$C$7:$C$35,$D53,$D$7:$D$35,#REF!))</f>
        <v>0</v>
      </c>
      <c r="CN53" s="35">
        <f>IF($D53=""," ", SUMIFS(CN$7:CN$35,$C$7:$C$35,$D53,$D$7:$D$35,#REF!))</f>
        <v>0</v>
      </c>
      <c r="CO53" s="35">
        <f>IF($D53=""," ", SUMIFS(CO$7:CO$35,$C$7:$C$35,$D53,$D$7:$D$35,#REF!))</f>
        <v>0</v>
      </c>
      <c r="CP53" s="35">
        <f>IF($D53=""," ", SUMIFS(CP$7:CP$35,$C$7:$C$35,$D53,$D$7:$D$35,#REF!))</f>
        <v>0</v>
      </c>
      <c r="CQ53" s="35">
        <f>IF($D53=""," ", SUMIFS(CQ$7:CQ$35,$C$7:$C$35,$D53,$D$7:$D$35,#REF!))</f>
        <v>0</v>
      </c>
      <c r="CR53" s="35">
        <f>IF($D53=""," ", SUMIFS(CR$7:CR$35,$C$7:$C$35,$D53,$D$7:$D$35,#REF!))</f>
        <v>0</v>
      </c>
      <c r="CS53" s="35">
        <f>IF($D53=""," ", SUMIFS(CS$7:CS$35,$C$7:$C$35,$D53,$D$7:$D$35,#REF!))</f>
        <v>0</v>
      </c>
      <c r="CT53" s="35">
        <f>IF($D53=""," ", SUMIFS(CT$7:CT$35,$C$7:$C$35,$D53,$D$7:$D$35,#REF!))</f>
        <v>0</v>
      </c>
      <c r="CU53" s="35">
        <f>IF($D53=""," ", SUMIFS(CU$7:CU$35,$C$7:$C$35,$D53,$D$7:$D$35,#REF!))</f>
        <v>0</v>
      </c>
      <c r="CV53" s="35">
        <f>IF($D53=""," ", SUMIFS(CV$7:CV$35,$C$7:$C$35,$D53,$D$7:$D$35,#REF!))</f>
        <v>0</v>
      </c>
      <c r="CW53" s="35">
        <f>IF($D53=""," ", SUMIFS(CW$7:CW$35,$C$7:$C$35,$D53,$D$7:$D$35,#REF!))</f>
        <v>0</v>
      </c>
      <c r="CX53" s="35">
        <f>IF($D53=""," ", SUMIFS(CX$7:CX$35,$C$7:$C$35,$D53,$D$7:$D$35,#REF!))</f>
        <v>0</v>
      </c>
      <c r="CY53" s="35">
        <f>IF($D53=""," ", SUMIFS(CY$7:CY$35,$C$7:$C$35,$D53,$D$7:$D$35,#REF!))</f>
        <v>0</v>
      </c>
      <c r="CZ53" s="35">
        <f>IF($D53=""," ", SUMIFS(CZ$7:CZ$35,$C$7:$C$35,$D53,$D$7:$D$35,#REF!))</f>
        <v>0</v>
      </c>
    </row>
    <row r="54" spans="1:104" x14ac:dyDescent="0.2">
      <c r="A54" s="91"/>
      <c r="B54" s="91"/>
      <c r="C54" s="29" t="str">
        <f t="shared" si="60"/>
        <v>Technician</v>
      </c>
      <c r="D54" s="29" t="str">
        <v>TE</v>
      </c>
      <c r="E54" s="42">
        <f t="shared" si="71"/>
        <v>7</v>
      </c>
      <c r="F54" s="70">
        <f t="shared" si="72"/>
        <v>0</v>
      </c>
      <c r="I54" s="6">
        <f t="shared" si="61"/>
        <v>460</v>
      </c>
      <c r="J54" s="6">
        <f t="shared" si="61"/>
        <v>386</v>
      </c>
      <c r="K54" s="6">
        <f t="shared" si="61"/>
        <v>603</v>
      </c>
      <c r="L54" s="6">
        <f t="shared" si="61"/>
        <v>1278</v>
      </c>
      <c r="M54" s="6">
        <f t="shared" si="61"/>
        <v>1548</v>
      </c>
      <c r="N54" s="6">
        <f t="shared" si="61"/>
        <v>45</v>
      </c>
      <c r="R54" s="35">
        <f>IF($D54=""," ", SUMIFS(R$7:R$35,$C$7:$C$35,$D54,$D$7:$D$35,#REF!))</f>
        <v>0</v>
      </c>
      <c r="S54" s="35">
        <f>IF($D54=""," ", SUMIFS(S$7:S$35,$C$7:$C$35,$D54,$D$7:$D$35,#REF!))</f>
        <v>0</v>
      </c>
      <c r="T54" s="35">
        <f>IF($D54=""," ", SUMIFS(T$7:T$35,$C$7:$C$35,$D54,$D$7:$D$35,#REF!))</f>
        <v>0</v>
      </c>
      <c r="U54" s="35">
        <f>IF($D54=""," ", SUMIFS(U$7:U$35,$C$7:$C$35,$D54,$D$7:$D$35,#REF!))</f>
        <v>0</v>
      </c>
      <c r="V54" s="35">
        <f>IF($D54=""," ", SUMIFS(V$7:V$35,$C$7:$C$35,$D54,$D$7:$D$35,#REF!))</f>
        <v>0</v>
      </c>
      <c r="W54" s="35">
        <f>IF($D54=""," ", SUMIFS(W$7:W$35,$C$7:$C$35,$D54,$D$7:$D$35,#REF!))</f>
        <v>0</v>
      </c>
      <c r="X54" s="35">
        <f>IF($D54=""," ", SUMIFS(X$7:X$35,$C$7:$C$35,$D54,$D$7:$D$35,#REF!))</f>
        <v>0</v>
      </c>
      <c r="Y54" s="35">
        <f>IF($D54=""," ", SUMIFS(Y$7:Y$35,$C$7:$C$35,$D54,$D$7:$D$35,#REF!))</f>
        <v>0</v>
      </c>
      <c r="Z54" s="35">
        <f>IF($D54=""," ", SUMIFS(Z$7:Z$35,$C$7:$C$35,$D54,$D$7:$D$35,#REF!))</f>
        <v>0</v>
      </c>
      <c r="AA54" s="35">
        <f>IF($D54=""," ", SUMIFS(AA$7:AA$35,$C$7:$C$35,$D54,$D$7:$D$35,#REF!))</f>
        <v>0</v>
      </c>
      <c r="AB54" s="35">
        <f>IF($D54=""," ", SUMIFS(AB$7:AB$35,$C$7:$C$35,$D54,$D$7:$D$35,#REF!))</f>
        <v>0</v>
      </c>
      <c r="AC54" s="35">
        <f>IF($D54=""," ", SUMIFS(AC$7:AC$35,$C$7:$C$35,$D54,$D$7:$D$35,#REF!))</f>
        <v>0</v>
      </c>
      <c r="AD54" s="35">
        <f>IF($D54=""," ", SUMIFS(AD$7:AD$35,$C$7:$C$35,$D54,$D$7:$D$35,#REF!))</f>
        <v>0</v>
      </c>
      <c r="AE54" s="35">
        <f>IF($D54=""," ", SUMIFS(AE$7:AE$35,$C$7:$C$35,$D54,$D$7:$D$35,#REF!))</f>
        <v>0</v>
      </c>
      <c r="AF54" s="35">
        <f>IF($D54=""," ", SUMIFS(AF$7:AF$35,$C$7:$C$35,$D54,$D$7:$D$35,#REF!))</f>
        <v>0</v>
      </c>
      <c r="AG54" s="35">
        <f>IF($D54=""," ", SUMIFS(AG$7:AG$35,$C$7:$C$35,$D54,$D$7:$D$35,#REF!))</f>
        <v>0</v>
      </c>
      <c r="AH54" s="35">
        <f>IF($D54=""," ", SUMIFS(AH$7:AH$35,$C$7:$C$35,$D54,$D$7:$D$35,#REF!))</f>
        <v>0</v>
      </c>
      <c r="AI54" s="35">
        <f>IF($D54=""," ", SUMIFS(AI$7:AI$35,$C$7:$C$35,$D54,$D$7:$D$35,#REF!))</f>
        <v>0</v>
      </c>
      <c r="AJ54" s="35">
        <f>IF($D54=""," ", SUMIFS(AJ$7:AJ$35,$C$7:$C$35,$D54,$D$7:$D$35,#REF!))</f>
        <v>0</v>
      </c>
      <c r="AK54" s="35">
        <f>IF($D54=""," ", SUMIFS(AK$7:AK$35,$C$7:$C$35,$D54,$D$7:$D$35,#REF!))</f>
        <v>0</v>
      </c>
      <c r="AL54" s="35">
        <f>IF($D54=""," ", SUMIFS(AL$7:AL$35,$C$7:$C$35,$D54,$D$7:$D$35,#REF!))</f>
        <v>0</v>
      </c>
      <c r="AM54" s="35">
        <f>IF($D54=""," ", SUMIFS(AM$7:AM$35,$C$7:$C$35,$D54,$D$7:$D$35,#REF!))</f>
        <v>0</v>
      </c>
      <c r="AN54" s="35">
        <f>IF($D54=""," ", SUMIFS(AN$7:AN$35,$C$7:$C$35,$D54,$D$7:$D$35,#REF!))</f>
        <v>0</v>
      </c>
      <c r="AO54" s="35">
        <f>IF($D54=""," ", SUMIFS(AO$7:AO$35,$C$7:$C$35,$D54,$D$7:$D$35,#REF!))</f>
        <v>0</v>
      </c>
      <c r="AP54" s="35">
        <f>IF($D54=""," ", SUMIFS(AP$7:AP$35,$C$7:$C$35,$D54,$D$7:$D$35,#REF!))</f>
        <v>0</v>
      </c>
      <c r="AQ54" s="35">
        <f>IF($D54=""," ", SUMIFS(AQ$7:AQ$35,$C$7:$C$35,$D54,$D$7:$D$35,#REF!))</f>
        <v>0</v>
      </c>
      <c r="AR54" s="35">
        <f>IF($D54=""," ", SUMIFS(AR$7:AR$35,$C$7:$C$35,$D54,$D$7:$D$35,#REF!))</f>
        <v>0</v>
      </c>
      <c r="AS54" s="35">
        <f>IF($D54=""," ", SUMIFS(AS$7:AS$35,$C$7:$C$35,$D54,$D$7:$D$35,#REF!))</f>
        <v>0</v>
      </c>
      <c r="AT54" s="35">
        <f>IF($D54=""," ", SUMIFS(AT$7:AT$35,$C$7:$C$35,$D54,$D$7:$D$35,#REF!))</f>
        <v>0</v>
      </c>
      <c r="AU54" s="35">
        <f>IF($D54=""," ", SUMIFS(AU$7:AU$35,$C$7:$C$35,$D54,$D$7:$D$35,#REF!))</f>
        <v>0</v>
      </c>
      <c r="AV54" s="35">
        <f>IF($D54=""," ", SUMIFS(AV$7:AV$35,$C$7:$C$35,$D54,$D$7:$D$35,#REF!))</f>
        <v>0</v>
      </c>
      <c r="AW54" s="35">
        <f>IF($D54=""," ", SUMIFS(AW$7:AW$35,$C$7:$C$35,$D54,$D$7:$D$35,#REF!))</f>
        <v>0</v>
      </c>
      <c r="AX54" s="35">
        <f>IF($D54=""," ", SUMIFS(AX$7:AX$35,$C$7:$C$35,$D54,$D$7:$D$35,#REF!))</f>
        <v>0</v>
      </c>
      <c r="AY54" s="35">
        <f>IF($D54=""," ", SUMIFS(AY$7:AY$35,$C$7:$C$35,$D54,$D$7:$D$35,#REF!))</f>
        <v>0</v>
      </c>
      <c r="AZ54" s="35">
        <f>IF($D54=""," ", SUMIFS(AZ$7:AZ$35,$C$7:$C$35,$D54,$D$7:$D$35,#REF!))</f>
        <v>0</v>
      </c>
      <c r="BA54" s="35">
        <f>IF($D54=""," ", SUMIFS(BA$7:BA$35,$C$7:$C$35,$D54,$D$7:$D$35,#REF!))</f>
        <v>0</v>
      </c>
      <c r="BB54" s="35">
        <f>IF($D54=""," ", SUMIFS(BB$7:BB$35,$C$7:$C$35,$D54,$D$7:$D$35,#REF!))</f>
        <v>0</v>
      </c>
      <c r="BC54" s="35">
        <f>IF($D54=""," ", SUMIFS(BC$7:BC$35,$C$7:$C$35,$D54,$D$7:$D$35,#REF!))</f>
        <v>0</v>
      </c>
      <c r="BD54" s="35">
        <f>IF($D54=""," ", SUMIFS(BD$7:BD$35,$C$7:$C$35,$D54,$D$7:$D$35,#REF!))</f>
        <v>0</v>
      </c>
      <c r="BE54" s="35">
        <f>IF($D54=""," ", SUMIFS(BE$7:BE$35,$C$7:$C$35,$D54,$D$7:$D$35,#REF!))</f>
        <v>0</v>
      </c>
      <c r="BF54" s="35">
        <f>IF($D54=""," ", SUMIFS(BF$7:BF$35,$C$7:$C$35,$D54,$D$7:$D$35,#REF!))</f>
        <v>0</v>
      </c>
      <c r="BG54" s="35">
        <f>IF($D54=""," ", SUMIFS(BG$7:BG$35,$C$7:$C$35,$D54,$D$7:$D$35,#REF!))</f>
        <v>0</v>
      </c>
      <c r="BH54" s="35">
        <f>IF($D54=""," ", SUMIFS(BH$7:BH$35,$C$7:$C$35,$D54,$D$7:$D$35,#REF!))</f>
        <v>0</v>
      </c>
      <c r="BI54" s="35">
        <f>IF($D54=""," ", SUMIFS(BI$7:BI$35,$C$7:$C$35,$D54,$D$7:$D$35,#REF!))</f>
        <v>0</v>
      </c>
      <c r="BJ54" s="35">
        <f>IF($D54=""," ", SUMIFS(BJ$7:BJ$35,$C$7:$C$35,$D54,$D$7:$D$35,#REF!))</f>
        <v>0</v>
      </c>
      <c r="BK54" s="35">
        <f>IF($D54=""," ", SUMIFS(BK$7:BK$35,$C$7:$C$35,$D54,$D$7:$D$35,#REF!))</f>
        <v>0</v>
      </c>
      <c r="BL54" s="35">
        <f>IF($D54=""," ", SUMIFS(BL$7:BL$35,$C$7:$C$35,$D54,$D$7:$D$35,#REF!))</f>
        <v>0</v>
      </c>
      <c r="BM54" s="35">
        <f>IF($D54=""," ", SUMIFS(BM$7:BM$35,$C$7:$C$35,$D54,$D$7:$D$35,#REF!))</f>
        <v>0</v>
      </c>
      <c r="BN54" s="35">
        <f>IF($D54=""," ", SUMIFS(BN$7:BN$35,$C$7:$C$35,$D54,$D$7:$D$35,#REF!))</f>
        <v>0</v>
      </c>
      <c r="BO54" s="35">
        <f>IF($D54=""," ", SUMIFS(BO$7:BO$35,$C$7:$C$35,$D54,$D$7:$D$35,#REF!))</f>
        <v>0</v>
      </c>
      <c r="BP54" s="35">
        <f>IF($D54=""," ", SUMIFS(BP$7:BP$35,$C$7:$C$35,$D54,$D$7:$D$35,#REF!))</f>
        <v>0</v>
      </c>
      <c r="BQ54" s="35">
        <f>IF($D54=""," ", SUMIFS(BQ$7:BQ$35,$C$7:$C$35,$D54,$D$7:$D$35,#REF!))</f>
        <v>0</v>
      </c>
      <c r="BR54" s="35">
        <f>IF($D54=""," ", SUMIFS(BR$7:BR$35,$C$7:$C$35,$D54,$D$7:$D$35,#REF!))</f>
        <v>0</v>
      </c>
      <c r="BS54" s="35">
        <f>IF($D54=""," ", SUMIFS(BS$7:BS$35,$C$7:$C$35,$D54,$D$7:$D$35,#REF!))</f>
        <v>0</v>
      </c>
      <c r="BT54" s="35">
        <f>IF($D54=""," ", SUMIFS(BT$7:BT$35,$C$7:$C$35,$D54,$D$7:$D$35,#REF!))</f>
        <v>0</v>
      </c>
      <c r="BU54" s="35">
        <f>IF($D54=""," ", SUMIFS(BU$7:BU$35,$C$7:$C$35,$D54,$D$7:$D$35,#REF!))</f>
        <v>0</v>
      </c>
      <c r="BV54" s="35">
        <f>IF($D54=""," ", SUMIFS(BV$7:BV$35,$C$7:$C$35,$D54,$D$7:$D$35,#REF!))</f>
        <v>0</v>
      </c>
      <c r="BW54" s="35">
        <f>IF($D54=""," ", SUMIFS(BW$7:BW$35,$C$7:$C$35,$D54,$D$7:$D$35,#REF!))</f>
        <v>0</v>
      </c>
      <c r="BX54" s="35">
        <f>IF($D54=""," ", SUMIFS(BX$7:BX$35,$C$7:$C$35,$D54,$D$7:$D$35,#REF!))</f>
        <v>0</v>
      </c>
      <c r="BY54" s="35">
        <f>IF($D54=""," ", SUMIFS(BY$7:BY$35,$C$7:$C$35,$D54,$D$7:$D$35,#REF!))</f>
        <v>0</v>
      </c>
      <c r="BZ54" s="35">
        <f>IF($D54=""," ", SUMIFS(BZ$7:BZ$35,$C$7:$C$35,$D54,$D$7:$D$35,#REF!))</f>
        <v>0</v>
      </c>
      <c r="CA54" s="35">
        <f>IF($D54=""," ", SUMIFS(CA$7:CA$35,$C$7:$C$35,$D54,$D$7:$D$35,#REF!))</f>
        <v>0</v>
      </c>
      <c r="CB54" s="35">
        <f>IF($D54=""," ", SUMIFS(CB$7:CB$35,$C$7:$C$35,$D54,$D$7:$D$35,#REF!))</f>
        <v>0</v>
      </c>
      <c r="CC54" s="35">
        <f>IF($D54=""," ", SUMIFS(CC$7:CC$35,$C$7:$C$35,$D54,$D$7:$D$35,#REF!))</f>
        <v>0</v>
      </c>
      <c r="CD54" s="35">
        <f>IF($D54=""," ", SUMIFS(CD$7:CD$35,$C$7:$C$35,$D54,$D$7:$D$35,#REF!))</f>
        <v>0</v>
      </c>
      <c r="CE54" s="35">
        <f>IF($D54=""," ", SUMIFS(CE$7:CE$35,$C$7:$C$35,$D54,$D$7:$D$35,#REF!))</f>
        <v>0</v>
      </c>
      <c r="CF54" s="35">
        <f>IF($D54=""," ", SUMIFS(CF$7:CF$35,$C$7:$C$35,$D54,$D$7:$D$35,#REF!))</f>
        <v>0</v>
      </c>
      <c r="CG54" s="35">
        <f>IF($D54=""," ", SUMIFS(CG$7:CG$35,$C$7:$C$35,$D54,$D$7:$D$35,#REF!))</f>
        <v>0</v>
      </c>
      <c r="CH54" s="35">
        <f>IF($D54=""," ", SUMIFS(CH$7:CH$35,$C$7:$C$35,$D54,$D$7:$D$35,#REF!))</f>
        <v>0</v>
      </c>
      <c r="CI54" s="35">
        <f>IF($D54=""," ", SUMIFS(CI$7:CI$35,$C$7:$C$35,$D54,$D$7:$D$35,#REF!))</f>
        <v>0</v>
      </c>
      <c r="CJ54" s="35">
        <f>IF($D54=""," ", SUMIFS(CJ$7:CJ$35,$C$7:$C$35,$D54,$D$7:$D$35,#REF!))</f>
        <v>0</v>
      </c>
      <c r="CK54" s="35">
        <f>IF($D54=""," ", SUMIFS(CK$7:CK$35,$C$7:$C$35,$D54,$D$7:$D$35,#REF!))</f>
        <v>0</v>
      </c>
      <c r="CL54" s="35">
        <f>IF($D54=""," ", SUMIFS(CL$7:CL$35,$C$7:$C$35,$D54,$D$7:$D$35,#REF!))</f>
        <v>0</v>
      </c>
      <c r="CM54" s="35">
        <f>IF($D54=""," ", SUMIFS(CM$7:CM$35,$C$7:$C$35,$D54,$D$7:$D$35,#REF!))</f>
        <v>0</v>
      </c>
      <c r="CN54" s="35">
        <f>IF($D54=""," ", SUMIFS(CN$7:CN$35,$C$7:$C$35,$D54,$D$7:$D$35,#REF!))</f>
        <v>0</v>
      </c>
      <c r="CO54" s="35">
        <f>IF($D54=""," ", SUMIFS(CO$7:CO$35,$C$7:$C$35,$D54,$D$7:$D$35,#REF!))</f>
        <v>0</v>
      </c>
      <c r="CP54" s="35">
        <f>IF($D54=""," ", SUMIFS(CP$7:CP$35,$C$7:$C$35,$D54,$D$7:$D$35,#REF!))</f>
        <v>0</v>
      </c>
      <c r="CQ54" s="35">
        <f>IF($D54=""," ", SUMIFS(CQ$7:CQ$35,$C$7:$C$35,$D54,$D$7:$D$35,#REF!))</f>
        <v>0</v>
      </c>
      <c r="CR54" s="35">
        <f>IF($D54=""," ", SUMIFS(CR$7:CR$35,$C$7:$C$35,$D54,$D$7:$D$35,#REF!))</f>
        <v>0</v>
      </c>
      <c r="CS54" s="35">
        <f>IF($D54=""," ", SUMIFS(CS$7:CS$35,$C$7:$C$35,$D54,$D$7:$D$35,#REF!))</f>
        <v>0</v>
      </c>
      <c r="CT54" s="35">
        <f>IF($D54=""," ", SUMIFS(CT$7:CT$35,$C$7:$C$35,$D54,$D$7:$D$35,#REF!))</f>
        <v>0</v>
      </c>
      <c r="CU54" s="35">
        <f>IF($D54=""," ", SUMIFS(CU$7:CU$35,$C$7:$C$35,$D54,$D$7:$D$35,#REF!))</f>
        <v>0</v>
      </c>
      <c r="CV54" s="35">
        <f>IF($D54=""," ", SUMIFS(CV$7:CV$35,$C$7:$C$35,$D54,$D$7:$D$35,#REF!))</f>
        <v>0</v>
      </c>
      <c r="CW54" s="35">
        <f>IF($D54=""," ", SUMIFS(CW$7:CW$35,$C$7:$C$35,$D54,$D$7:$D$35,#REF!))</f>
        <v>0</v>
      </c>
      <c r="CX54" s="35">
        <f>IF($D54=""," ", SUMIFS(CX$7:CX$35,$C$7:$C$35,$D54,$D$7:$D$35,#REF!))</f>
        <v>0</v>
      </c>
      <c r="CY54" s="35">
        <f>IF($D54=""," ", SUMIFS(CY$7:CY$35,$C$7:$C$35,$D54,$D$7:$D$35,#REF!))</f>
        <v>0</v>
      </c>
      <c r="CZ54" s="35">
        <f>IF($D54=""," ", SUMIFS(CZ$7:CZ$35,$C$7:$C$35,$D54,$D$7:$D$35,#REF!))</f>
        <v>0</v>
      </c>
    </row>
    <row r="55" spans="1:104" x14ac:dyDescent="0.2">
      <c r="J55" s="6"/>
      <c r="K55" s="6"/>
      <c r="L55" s="6"/>
      <c r="M55" s="6"/>
      <c r="N55" s="6"/>
    </row>
    <row r="56" spans="1:104" x14ac:dyDescent="0.2">
      <c r="J56" s="59"/>
      <c r="K56" s="59"/>
      <c r="L56" s="59"/>
      <c r="M56" s="59"/>
      <c r="N56" s="59"/>
    </row>
    <row r="57" spans="1:104" x14ac:dyDescent="0.2">
      <c r="J57" s="43"/>
      <c r="K57" s="43"/>
      <c r="L57" s="43"/>
      <c r="M57" s="43"/>
      <c r="N57" s="43"/>
    </row>
    <row r="58" spans="1:104" x14ac:dyDescent="0.2">
      <c r="J58" s="43"/>
      <c r="K58" s="43"/>
      <c r="L58" s="43"/>
      <c r="M58" s="43"/>
      <c r="N58" s="43"/>
    </row>
    <row r="59" spans="1:104" x14ac:dyDescent="0.2">
      <c r="F59" s="93"/>
      <c r="G59" s="93"/>
      <c r="H59" s="93"/>
      <c r="I59" s="93"/>
      <c r="J59" s="100"/>
      <c r="K59" s="100"/>
      <c r="L59" s="100"/>
      <c r="M59" s="100"/>
      <c r="N59" s="100"/>
      <c r="O59" s="93"/>
    </row>
    <row r="60" spans="1:104" x14ac:dyDescent="0.2">
      <c r="F60" s="93"/>
      <c r="G60" s="93"/>
      <c r="H60" s="93"/>
      <c r="I60" s="94"/>
      <c r="J60" s="95"/>
      <c r="K60" s="95"/>
      <c r="L60" s="95"/>
      <c r="M60" s="95"/>
      <c r="N60" s="95"/>
      <c r="O60" s="93"/>
    </row>
    <row r="61" spans="1:104" x14ac:dyDescent="0.2">
      <c r="F61" s="93"/>
      <c r="G61" s="96"/>
      <c r="H61" s="93"/>
      <c r="I61" s="93"/>
      <c r="J61" s="97"/>
      <c r="K61" s="97"/>
      <c r="L61" s="97"/>
      <c r="M61" s="97"/>
      <c r="N61" s="97"/>
      <c r="O61" s="93"/>
    </row>
    <row r="62" spans="1:104" x14ac:dyDescent="0.2">
      <c r="F62" s="93"/>
      <c r="G62" s="93"/>
      <c r="H62" s="93"/>
      <c r="I62" s="93"/>
      <c r="J62" s="97"/>
      <c r="K62" s="98"/>
      <c r="L62" s="98"/>
      <c r="M62" s="98"/>
      <c r="N62" s="97"/>
      <c r="O62" s="93"/>
    </row>
    <row r="63" spans="1:104" x14ac:dyDescent="0.2">
      <c r="F63" s="93"/>
      <c r="G63" s="93"/>
      <c r="H63" s="93"/>
      <c r="I63" s="93"/>
      <c r="J63" s="97"/>
      <c r="K63" s="97"/>
      <c r="L63" s="97"/>
      <c r="M63" s="97"/>
      <c r="N63" s="97"/>
      <c r="O63" s="93"/>
    </row>
    <row r="64" spans="1:104" x14ac:dyDescent="0.2">
      <c r="F64" s="93"/>
      <c r="G64" s="93"/>
      <c r="H64" s="93"/>
      <c r="I64" s="94"/>
      <c r="J64" s="97"/>
      <c r="K64" s="97"/>
      <c r="L64" s="97"/>
      <c r="M64" s="97"/>
      <c r="N64" s="97"/>
      <c r="O64" s="93"/>
    </row>
    <row r="65" spans="1:15" x14ac:dyDescent="0.2">
      <c r="F65" s="93"/>
      <c r="G65" s="93"/>
      <c r="H65" s="93"/>
      <c r="I65" s="94"/>
      <c r="J65" s="97"/>
      <c r="K65" s="97"/>
      <c r="L65" s="97"/>
      <c r="M65" s="97"/>
      <c r="N65" s="97"/>
      <c r="O65" s="93"/>
    </row>
    <row r="66" spans="1:15" x14ac:dyDescent="0.2">
      <c r="F66" s="93"/>
      <c r="G66" s="93"/>
      <c r="H66" s="93"/>
      <c r="I66" s="94"/>
      <c r="J66" s="93"/>
      <c r="K66" s="93"/>
      <c r="L66" s="93"/>
      <c r="M66" s="93"/>
      <c r="N66" s="93"/>
      <c r="O66" s="93"/>
    </row>
    <row r="67" spans="1:15" x14ac:dyDescent="0.2">
      <c r="F67" s="93"/>
      <c r="G67" s="93"/>
      <c r="H67" s="93"/>
      <c r="I67" s="94"/>
      <c r="J67" s="97"/>
      <c r="K67" s="97"/>
      <c r="L67" s="97"/>
      <c r="M67" s="97"/>
      <c r="N67" s="97"/>
      <c r="O67" s="93"/>
    </row>
    <row r="68" spans="1:15" x14ac:dyDescent="0.2">
      <c r="F68" s="93"/>
      <c r="G68" s="93"/>
      <c r="H68" s="93"/>
      <c r="I68" s="93"/>
      <c r="J68" s="97"/>
      <c r="K68" s="97"/>
      <c r="L68" s="97"/>
      <c r="M68" s="97"/>
      <c r="N68" s="97"/>
      <c r="O68" s="93"/>
    </row>
    <row r="69" spans="1:15" ht="16" x14ac:dyDescent="0.2">
      <c r="A69" s="79" t="s">
        <v>6</v>
      </c>
      <c r="B69" t="s">
        <v>178</v>
      </c>
      <c r="F69" s="93"/>
      <c r="G69" s="93"/>
      <c r="H69" s="93"/>
      <c r="I69" s="93"/>
      <c r="J69" s="95"/>
      <c r="K69" s="99"/>
      <c r="L69" s="99"/>
      <c r="M69" s="99"/>
      <c r="N69" s="95"/>
      <c r="O69" s="93"/>
    </row>
    <row r="70" spans="1:15" x14ac:dyDescent="0.2">
      <c r="J70" s="43"/>
      <c r="K70" s="43"/>
      <c r="L70" s="43"/>
      <c r="M70" s="43"/>
      <c r="N70" s="43"/>
    </row>
    <row r="71" spans="1:15" ht="16" x14ac:dyDescent="0.2">
      <c r="A71" s="79" t="s">
        <v>179</v>
      </c>
      <c r="B71" t="s">
        <v>180</v>
      </c>
      <c r="C71" t="s">
        <v>181</v>
      </c>
      <c r="D71" t="s">
        <v>182</v>
      </c>
      <c r="E71" t="s">
        <v>183</v>
      </c>
      <c r="J71" s="43"/>
      <c r="K71" s="43"/>
      <c r="L71" s="43"/>
      <c r="M71" s="43"/>
      <c r="N71" s="43"/>
    </row>
    <row r="72" spans="1:15" ht="16" x14ac:dyDescent="0.2">
      <c r="A72" s="58" t="s">
        <v>45</v>
      </c>
      <c r="B72" s="82">
        <v>0</v>
      </c>
      <c r="C72" s="82">
        <v>117</v>
      </c>
      <c r="D72" s="82">
        <v>108</v>
      </c>
      <c r="E72" s="82">
        <v>0</v>
      </c>
      <c r="J72" s="43"/>
      <c r="K72" s="43"/>
      <c r="L72" s="43"/>
      <c r="M72" s="43"/>
      <c r="N72" s="43"/>
    </row>
    <row r="73" spans="1:15" ht="16" x14ac:dyDescent="0.2">
      <c r="A73" s="58" t="s">
        <v>35</v>
      </c>
      <c r="B73" s="82">
        <v>0</v>
      </c>
      <c r="C73" s="82">
        <v>117</v>
      </c>
      <c r="D73" s="82">
        <v>45</v>
      </c>
      <c r="E73" s="82">
        <v>0</v>
      </c>
      <c r="J73" s="43"/>
      <c r="K73" s="43"/>
      <c r="L73" s="43"/>
      <c r="M73" s="43"/>
      <c r="N73" s="43"/>
    </row>
    <row r="74" spans="1:15" ht="16" x14ac:dyDescent="0.2">
      <c r="A74" s="58" t="s">
        <v>87</v>
      </c>
      <c r="B74" s="82">
        <v>0</v>
      </c>
      <c r="C74" s="82">
        <v>0</v>
      </c>
      <c r="D74" s="82">
        <v>135</v>
      </c>
      <c r="E74" s="82">
        <v>18</v>
      </c>
      <c r="J74" s="29"/>
      <c r="K74" s="29"/>
      <c r="L74" s="29"/>
      <c r="M74" s="29"/>
      <c r="N74" s="29"/>
    </row>
    <row r="75" spans="1:15" ht="16" x14ac:dyDescent="0.2">
      <c r="A75" s="58" t="s">
        <v>96</v>
      </c>
      <c r="B75" s="82">
        <v>0</v>
      </c>
      <c r="C75" s="82">
        <v>0</v>
      </c>
      <c r="D75" s="82">
        <v>198</v>
      </c>
      <c r="E75" s="82">
        <v>0</v>
      </c>
    </row>
    <row r="76" spans="1:15" ht="16" x14ac:dyDescent="0.2">
      <c r="A76" s="58" t="s">
        <v>104</v>
      </c>
      <c r="B76" s="82">
        <v>0</v>
      </c>
      <c r="C76" s="82">
        <v>162</v>
      </c>
      <c r="D76" s="82">
        <v>234</v>
      </c>
      <c r="E76" s="82">
        <v>0</v>
      </c>
    </row>
    <row r="77" spans="1:15" ht="16" x14ac:dyDescent="0.2">
      <c r="A77" s="58" t="s">
        <v>76</v>
      </c>
      <c r="B77" s="82">
        <v>0</v>
      </c>
      <c r="C77" s="82">
        <v>117</v>
      </c>
      <c r="D77" s="82">
        <v>234</v>
      </c>
      <c r="E77" s="82">
        <v>0</v>
      </c>
    </row>
    <row r="78" spans="1:15" ht="16" x14ac:dyDescent="0.2">
      <c r="A78" s="58" t="s">
        <v>184</v>
      </c>
      <c r="B78" s="82">
        <v>0</v>
      </c>
      <c r="C78" s="82">
        <v>513</v>
      </c>
      <c r="D78" s="82">
        <v>954</v>
      </c>
      <c r="E78" s="82">
        <v>18</v>
      </c>
    </row>
    <row r="79" spans="1:15" ht="16" x14ac:dyDescent="0.2">
      <c r="A79"/>
      <c r="B79"/>
      <c r="C79"/>
      <c r="D79"/>
      <c r="E79"/>
    </row>
    <row r="80" spans="1:15" ht="16" x14ac:dyDescent="0.2">
      <c r="A80" s="88" t="s">
        <v>217</v>
      </c>
      <c r="B80"/>
      <c r="C80"/>
      <c r="D80"/>
      <c r="E80"/>
    </row>
    <row r="81" spans="1:5" ht="16" x14ac:dyDescent="0.2">
      <c r="A81" s="88" t="s">
        <v>218</v>
      </c>
      <c r="B81" s="86">
        <v>0</v>
      </c>
      <c r="C81" s="85">
        <v>488</v>
      </c>
      <c r="D81" s="85">
        <v>660</v>
      </c>
      <c r="E81" s="85">
        <v>18</v>
      </c>
    </row>
    <row r="82" spans="1:5" ht="16" x14ac:dyDescent="0.2">
      <c r="A82" s="84" t="s">
        <v>45</v>
      </c>
      <c r="B82" s="84">
        <v>0</v>
      </c>
      <c r="C82" s="84">
        <v>104</v>
      </c>
      <c r="D82" s="84">
        <v>36</v>
      </c>
      <c r="E82" s="84">
        <v>0</v>
      </c>
    </row>
    <row r="83" spans="1:5" ht="16" x14ac:dyDescent="0.2">
      <c r="A83" s="84" t="s">
        <v>35</v>
      </c>
      <c r="B83" s="84">
        <v>0</v>
      </c>
      <c r="C83" s="84">
        <v>95</v>
      </c>
      <c r="D83" s="84">
        <v>18</v>
      </c>
      <c r="E83" s="84">
        <v>0</v>
      </c>
    </row>
    <row r="84" spans="1:5" ht="16" x14ac:dyDescent="0.2">
      <c r="A84" s="84" t="s">
        <v>87</v>
      </c>
      <c r="B84" s="84">
        <v>0</v>
      </c>
      <c r="C84" s="84">
        <v>0</v>
      </c>
      <c r="D84" s="84">
        <v>117</v>
      </c>
      <c r="E84" s="84">
        <v>18</v>
      </c>
    </row>
    <row r="85" spans="1:5" ht="16" x14ac:dyDescent="0.2">
      <c r="A85" s="84" t="s">
        <v>96</v>
      </c>
      <c r="B85" s="84">
        <v>0</v>
      </c>
      <c r="C85" s="84">
        <v>0</v>
      </c>
      <c r="D85" s="84">
        <v>135</v>
      </c>
      <c r="E85" s="84">
        <v>0</v>
      </c>
    </row>
    <row r="86" spans="1:5" ht="16" x14ac:dyDescent="0.2">
      <c r="A86" s="84" t="s">
        <v>104</v>
      </c>
      <c r="B86" s="84">
        <v>0</v>
      </c>
      <c r="C86" s="84">
        <v>162</v>
      </c>
      <c r="D86" s="84">
        <v>192</v>
      </c>
      <c r="E86" s="84">
        <v>0</v>
      </c>
    </row>
    <row r="87" spans="1:5" ht="16" x14ac:dyDescent="0.2">
      <c r="A87" s="84" t="s">
        <v>76</v>
      </c>
      <c r="B87" s="84">
        <v>0</v>
      </c>
      <c r="C87" s="84">
        <v>116</v>
      </c>
      <c r="D87" s="84">
        <v>162</v>
      </c>
      <c r="E87" s="84">
        <v>0</v>
      </c>
    </row>
    <row r="88" spans="1:5" ht="16" x14ac:dyDescent="0.2">
      <c r="A88" s="84" t="s">
        <v>33</v>
      </c>
      <c r="B88" s="84">
        <v>0</v>
      </c>
      <c r="C88" s="84">
        <v>4</v>
      </c>
      <c r="D88" s="84">
        <v>0</v>
      </c>
      <c r="E88" s="84">
        <v>0</v>
      </c>
    </row>
  </sheetData>
  <mergeCells count="4">
    <mergeCell ref="A37:A44"/>
    <mergeCell ref="A46:A54"/>
    <mergeCell ref="B37:B44"/>
    <mergeCell ref="B46:B54"/>
  </mergeCells>
  <phoneticPr fontId="26" type="noConversion"/>
  <conditionalFormatting sqref="R2:CZ2">
    <cfRule type="cellIs" dxfId="32" priority="4" operator="lessThanOrEqual">
      <formula>30</formula>
    </cfRule>
    <cfRule type="cellIs" dxfId="31" priority="5" operator="between">
      <formula>31</formula>
      <formula>60</formula>
    </cfRule>
  </conditionalFormatting>
  <conditionalFormatting sqref="R4:CZ54">
    <cfRule type="expression" dxfId="30" priority="2">
      <formula>OR(R$3=7,R$4=Holidays)</formula>
    </cfRule>
  </conditionalFormatting>
  <conditionalFormatting sqref="R7:CZ35">
    <cfRule type="cellIs" dxfId="29" priority="3" operator="greaterThan">
      <formula>0.9</formula>
    </cfRule>
  </conditionalFormatting>
  <conditionalFormatting sqref="R46:CZ54 R37:CZ44">
    <cfRule type="cellIs" dxfId="28" priority="1" operator="greaterThan">
      <formula>0</formula>
    </cfRule>
  </conditionalFormatting>
  <conditionalFormatting sqref="AE4:AE6">
    <cfRule type="cellIs" dxfId="27" priority="6" operator="greaterThan">
      <formula>60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02193-C6F1-A94E-9CB1-F3ACE4E00D75}">
  <dimension ref="A2:CZ60"/>
  <sheetViews>
    <sheetView topLeftCell="A5" workbookViewId="0">
      <selection activeCell="D29" sqref="D29"/>
    </sheetView>
  </sheetViews>
  <sheetFormatPr baseColWidth="10" defaultColWidth="10.83203125" defaultRowHeight="15" x14ac:dyDescent="0.2"/>
  <cols>
    <col min="1" max="2" width="10.83203125" style="30"/>
    <col min="3" max="3" width="22.33203125" style="30" customWidth="1"/>
    <col min="4" max="4" width="27.33203125" style="30" customWidth="1"/>
    <col min="5" max="5" width="14.5" style="30" customWidth="1"/>
    <col min="6" max="6" width="19.33203125" style="30" customWidth="1"/>
    <col min="7" max="7" width="17" style="30" customWidth="1"/>
    <col min="8" max="16" width="10.83203125" style="30"/>
    <col min="17" max="17" width="49.33203125" style="30" customWidth="1"/>
    <col min="18" max="16384" width="10.83203125" style="30"/>
  </cols>
  <sheetData>
    <row r="2" spans="1:104" s="16" customFormat="1" ht="36" customHeight="1" thickBot="1" x14ac:dyDescent="0.3">
      <c r="A2" s="44" t="s">
        <v>118</v>
      </c>
      <c r="C2" s="14"/>
      <c r="D2" s="14"/>
      <c r="E2" s="14"/>
      <c r="F2" s="14"/>
      <c r="G2" s="14"/>
      <c r="H2" s="14"/>
      <c r="I2" s="15" t="s">
        <v>1</v>
      </c>
      <c r="J2" s="15"/>
      <c r="K2" s="15"/>
      <c r="L2" s="15"/>
      <c r="M2" s="15"/>
      <c r="N2" s="15"/>
      <c r="O2" s="18">
        <f>MIN(O7:O16,'ICU 2024-25'!O2)</f>
        <v>45606</v>
      </c>
      <c r="P2" s="18" t="s">
        <v>2</v>
      </c>
      <c r="Q2" s="18">
        <f>MAX(_xlfn.MAXIFS(P7:P16,D7:D16,"&lt;&gt;Winterover"),'ICU 2024-25'!Q2)</f>
        <v>45692</v>
      </c>
      <c r="R2" s="15">
        <v>1</v>
      </c>
      <c r="S2" s="15">
        <v>2</v>
      </c>
      <c r="T2" s="15">
        <v>3</v>
      </c>
      <c r="U2" s="15">
        <v>4</v>
      </c>
      <c r="V2" s="15">
        <v>5</v>
      </c>
      <c r="W2" s="15">
        <v>6</v>
      </c>
      <c r="X2" s="15">
        <v>7</v>
      </c>
      <c r="Y2" s="15">
        <v>8</v>
      </c>
      <c r="Z2" s="15">
        <v>9</v>
      </c>
      <c r="AA2" s="15">
        <v>10</v>
      </c>
      <c r="AB2" s="15">
        <v>11</v>
      </c>
      <c r="AC2" s="15">
        <v>12</v>
      </c>
      <c r="AD2" s="15">
        <v>13</v>
      </c>
      <c r="AE2" s="15">
        <v>14</v>
      </c>
      <c r="AF2" s="15">
        <v>15</v>
      </c>
      <c r="AG2" s="15">
        <v>16</v>
      </c>
      <c r="AH2" s="15">
        <v>17</v>
      </c>
      <c r="AI2" s="15">
        <v>18</v>
      </c>
      <c r="AJ2" s="15">
        <v>19</v>
      </c>
      <c r="AK2" s="15">
        <v>20</v>
      </c>
      <c r="AL2" s="15">
        <v>21</v>
      </c>
      <c r="AM2" s="15">
        <v>22</v>
      </c>
      <c r="AN2" s="15">
        <v>23</v>
      </c>
      <c r="AO2" s="15">
        <v>24</v>
      </c>
      <c r="AP2" s="15">
        <v>25</v>
      </c>
      <c r="AQ2" s="15">
        <v>26</v>
      </c>
      <c r="AR2" s="15">
        <v>27</v>
      </c>
      <c r="AS2" s="15">
        <v>28</v>
      </c>
      <c r="AT2" s="15">
        <v>29</v>
      </c>
      <c r="AU2" s="15">
        <v>30</v>
      </c>
      <c r="AV2" s="15">
        <v>31</v>
      </c>
      <c r="AW2" s="15">
        <v>32</v>
      </c>
      <c r="AX2" s="15">
        <v>33</v>
      </c>
      <c r="AY2" s="15">
        <v>34</v>
      </c>
      <c r="AZ2" s="15">
        <v>35</v>
      </c>
      <c r="BA2" s="15">
        <v>36</v>
      </c>
      <c r="BB2" s="15">
        <v>37</v>
      </c>
      <c r="BC2" s="15">
        <v>38</v>
      </c>
      <c r="BD2" s="15">
        <v>39</v>
      </c>
      <c r="BE2" s="15">
        <v>40</v>
      </c>
      <c r="BF2" s="15">
        <v>41</v>
      </c>
      <c r="BG2" s="15">
        <v>42</v>
      </c>
      <c r="BH2" s="15">
        <v>43</v>
      </c>
      <c r="BI2" s="15">
        <v>44</v>
      </c>
      <c r="BJ2" s="15">
        <v>45</v>
      </c>
      <c r="BK2" s="15">
        <v>46</v>
      </c>
      <c r="BL2" s="15">
        <v>47</v>
      </c>
      <c r="BM2" s="15">
        <v>48</v>
      </c>
      <c r="BN2" s="15">
        <v>49</v>
      </c>
      <c r="BO2" s="15">
        <v>50</v>
      </c>
      <c r="BP2" s="15">
        <v>51</v>
      </c>
      <c r="BQ2" s="15">
        <v>52</v>
      </c>
      <c r="BR2" s="15">
        <v>53</v>
      </c>
      <c r="BS2" s="15">
        <v>54</v>
      </c>
      <c r="BT2" s="15">
        <v>55</v>
      </c>
      <c r="BU2" s="15">
        <v>56</v>
      </c>
      <c r="BV2" s="15">
        <v>57</v>
      </c>
      <c r="BW2" s="15">
        <v>58</v>
      </c>
      <c r="BX2" s="15">
        <v>59</v>
      </c>
      <c r="BY2" s="15">
        <v>60</v>
      </c>
      <c r="BZ2" s="15">
        <v>61</v>
      </c>
      <c r="CA2" s="15">
        <v>62</v>
      </c>
      <c r="CB2" s="15">
        <v>63</v>
      </c>
      <c r="CC2" s="15">
        <v>64</v>
      </c>
      <c r="CD2" s="15">
        <v>65</v>
      </c>
      <c r="CE2" s="15">
        <v>66</v>
      </c>
      <c r="CF2" s="15">
        <v>67</v>
      </c>
      <c r="CG2" s="15">
        <v>68</v>
      </c>
      <c r="CH2" s="15">
        <v>69</v>
      </c>
      <c r="CI2" s="15">
        <v>70</v>
      </c>
      <c r="CJ2" s="15">
        <v>71</v>
      </c>
      <c r="CK2" s="15">
        <v>72</v>
      </c>
      <c r="CL2" s="15">
        <v>73</v>
      </c>
      <c r="CM2" s="15">
        <v>74</v>
      </c>
      <c r="CN2" s="15">
        <v>75</v>
      </c>
      <c r="CO2" s="15">
        <v>76</v>
      </c>
      <c r="CP2" s="15">
        <v>77</v>
      </c>
      <c r="CQ2" s="15">
        <v>78</v>
      </c>
      <c r="CR2" s="15">
        <v>79</v>
      </c>
      <c r="CS2" s="15">
        <v>80</v>
      </c>
      <c r="CT2" s="15">
        <v>81</v>
      </c>
      <c r="CU2" s="15">
        <v>82</v>
      </c>
      <c r="CV2" s="15">
        <v>83</v>
      </c>
      <c r="CW2" s="15">
        <v>84</v>
      </c>
      <c r="CX2" s="15">
        <v>85</v>
      </c>
      <c r="CY2" s="15">
        <v>86</v>
      </c>
      <c r="CZ2" s="15">
        <v>87</v>
      </c>
    </row>
    <row r="3" spans="1:104" s="16" customFormat="1" ht="15" customHeight="1" thickBot="1" x14ac:dyDescent="0.25">
      <c r="A3" s="10" t="s">
        <v>3</v>
      </c>
      <c r="B3" s="11">
        <v>44608</v>
      </c>
      <c r="D3" s="17"/>
      <c r="E3" s="3"/>
      <c r="F3" s="3"/>
      <c r="G3" s="3"/>
      <c r="H3" s="3"/>
      <c r="I3" s="15"/>
      <c r="J3" s="15"/>
      <c r="K3" s="15"/>
      <c r="L3" s="15"/>
      <c r="M3" s="15"/>
      <c r="N3" s="15"/>
      <c r="O3" s="18"/>
      <c r="P3" s="18"/>
      <c r="Q3" s="12" t="s">
        <v>4</v>
      </c>
      <c r="R3" s="15">
        <f>WEEKDAY(R4,2)</f>
        <v>7</v>
      </c>
      <c r="S3" s="15">
        <f t="shared" ref="S3:CD3" si="0">WEEKDAY(S4,2)</f>
        <v>1</v>
      </c>
      <c r="T3" s="15">
        <f t="shared" si="0"/>
        <v>2</v>
      </c>
      <c r="U3" s="15">
        <f t="shared" si="0"/>
        <v>3</v>
      </c>
      <c r="V3" s="15">
        <f t="shared" si="0"/>
        <v>4</v>
      </c>
      <c r="W3" s="15">
        <f t="shared" si="0"/>
        <v>5</v>
      </c>
      <c r="X3" s="15">
        <f t="shared" si="0"/>
        <v>6</v>
      </c>
      <c r="Y3" s="15">
        <f t="shared" si="0"/>
        <v>7</v>
      </c>
      <c r="Z3" s="15">
        <f t="shared" si="0"/>
        <v>1</v>
      </c>
      <c r="AA3" s="15">
        <f t="shared" si="0"/>
        <v>2</v>
      </c>
      <c r="AB3" s="15">
        <f t="shared" si="0"/>
        <v>3</v>
      </c>
      <c r="AC3" s="15">
        <f t="shared" si="0"/>
        <v>4</v>
      </c>
      <c r="AD3" s="15">
        <f t="shared" si="0"/>
        <v>5</v>
      </c>
      <c r="AE3" s="15">
        <f t="shared" si="0"/>
        <v>6</v>
      </c>
      <c r="AF3" s="15">
        <f t="shared" si="0"/>
        <v>7</v>
      </c>
      <c r="AG3" s="15">
        <f t="shared" si="0"/>
        <v>1</v>
      </c>
      <c r="AH3" s="15">
        <f t="shared" si="0"/>
        <v>2</v>
      </c>
      <c r="AI3" s="15">
        <f t="shared" si="0"/>
        <v>3</v>
      </c>
      <c r="AJ3" s="15">
        <f t="shared" si="0"/>
        <v>4</v>
      </c>
      <c r="AK3" s="15">
        <f t="shared" si="0"/>
        <v>5</v>
      </c>
      <c r="AL3" s="15">
        <f t="shared" si="0"/>
        <v>6</v>
      </c>
      <c r="AM3" s="15">
        <f t="shared" si="0"/>
        <v>7</v>
      </c>
      <c r="AN3" s="15">
        <f t="shared" si="0"/>
        <v>1</v>
      </c>
      <c r="AO3" s="15">
        <f t="shared" si="0"/>
        <v>2</v>
      </c>
      <c r="AP3" s="15">
        <f t="shared" si="0"/>
        <v>3</v>
      </c>
      <c r="AQ3" s="15">
        <f t="shared" si="0"/>
        <v>4</v>
      </c>
      <c r="AR3" s="15">
        <f t="shared" si="0"/>
        <v>5</v>
      </c>
      <c r="AS3" s="15">
        <f t="shared" si="0"/>
        <v>6</v>
      </c>
      <c r="AT3" s="15">
        <f t="shared" si="0"/>
        <v>7</v>
      </c>
      <c r="AU3" s="15">
        <f t="shared" si="0"/>
        <v>1</v>
      </c>
      <c r="AV3" s="15">
        <f t="shared" si="0"/>
        <v>2</v>
      </c>
      <c r="AW3" s="15">
        <f t="shared" si="0"/>
        <v>3</v>
      </c>
      <c r="AX3" s="15">
        <f t="shared" si="0"/>
        <v>4</v>
      </c>
      <c r="AY3" s="15">
        <f t="shared" si="0"/>
        <v>5</v>
      </c>
      <c r="AZ3" s="15">
        <f t="shared" si="0"/>
        <v>6</v>
      </c>
      <c r="BA3" s="15">
        <f t="shared" si="0"/>
        <v>7</v>
      </c>
      <c r="BB3" s="15">
        <f t="shared" si="0"/>
        <v>1</v>
      </c>
      <c r="BC3" s="15">
        <f t="shared" si="0"/>
        <v>2</v>
      </c>
      <c r="BD3" s="15">
        <f t="shared" si="0"/>
        <v>3</v>
      </c>
      <c r="BE3" s="15">
        <f t="shared" si="0"/>
        <v>4</v>
      </c>
      <c r="BF3" s="15">
        <f t="shared" si="0"/>
        <v>5</v>
      </c>
      <c r="BG3" s="15">
        <f t="shared" si="0"/>
        <v>6</v>
      </c>
      <c r="BH3" s="15">
        <f t="shared" si="0"/>
        <v>7</v>
      </c>
      <c r="BI3" s="15">
        <f t="shared" si="0"/>
        <v>1</v>
      </c>
      <c r="BJ3" s="15">
        <f t="shared" si="0"/>
        <v>2</v>
      </c>
      <c r="BK3" s="15">
        <f t="shared" si="0"/>
        <v>3</v>
      </c>
      <c r="BL3" s="15">
        <f t="shared" si="0"/>
        <v>4</v>
      </c>
      <c r="BM3" s="15">
        <f t="shared" si="0"/>
        <v>5</v>
      </c>
      <c r="BN3" s="15">
        <f t="shared" si="0"/>
        <v>6</v>
      </c>
      <c r="BO3" s="15">
        <f t="shared" si="0"/>
        <v>7</v>
      </c>
      <c r="BP3" s="15">
        <f t="shared" si="0"/>
        <v>1</v>
      </c>
      <c r="BQ3" s="15">
        <f t="shared" si="0"/>
        <v>2</v>
      </c>
      <c r="BR3" s="15">
        <f t="shared" si="0"/>
        <v>3</v>
      </c>
      <c r="BS3" s="15">
        <f t="shared" si="0"/>
        <v>4</v>
      </c>
      <c r="BT3" s="15">
        <f t="shared" si="0"/>
        <v>5</v>
      </c>
      <c r="BU3" s="15">
        <f t="shared" si="0"/>
        <v>6</v>
      </c>
      <c r="BV3" s="15">
        <f t="shared" si="0"/>
        <v>7</v>
      </c>
      <c r="BW3" s="15">
        <f t="shared" si="0"/>
        <v>1</v>
      </c>
      <c r="BX3" s="15">
        <f t="shared" si="0"/>
        <v>2</v>
      </c>
      <c r="BY3" s="15">
        <f t="shared" si="0"/>
        <v>3</v>
      </c>
      <c r="BZ3" s="15">
        <f t="shared" si="0"/>
        <v>4</v>
      </c>
      <c r="CA3" s="15">
        <f t="shared" si="0"/>
        <v>5</v>
      </c>
      <c r="CB3" s="15">
        <f t="shared" si="0"/>
        <v>6</v>
      </c>
      <c r="CC3" s="15">
        <f t="shared" si="0"/>
        <v>7</v>
      </c>
      <c r="CD3" s="15">
        <f t="shared" si="0"/>
        <v>1</v>
      </c>
      <c r="CE3" s="15">
        <f t="shared" ref="CE3:CZ3" si="1">WEEKDAY(CE4,2)</f>
        <v>2</v>
      </c>
      <c r="CF3" s="15">
        <f t="shared" si="1"/>
        <v>3</v>
      </c>
      <c r="CG3" s="15">
        <f t="shared" si="1"/>
        <v>4</v>
      </c>
      <c r="CH3" s="15">
        <f t="shared" si="1"/>
        <v>5</v>
      </c>
      <c r="CI3" s="15">
        <f t="shared" si="1"/>
        <v>6</v>
      </c>
      <c r="CJ3" s="15">
        <f t="shared" si="1"/>
        <v>7</v>
      </c>
      <c r="CK3" s="15">
        <f t="shared" si="1"/>
        <v>1</v>
      </c>
      <c r="CL3" s="15">
        <f t="shared" si="1"/>
        <v>2</v>
      </c>
      <c r="CM3" s="15">
        <f t="shared" si="1"/>
        <v>3</v>
      </c>
      <c r="CN3" s="15">
        <f t="shared" si="1"/>
        <v>4</v>
      </c>
      <c r="CO3" s="15">
        <f t="shared" si="1"/>
        <v>5</v>
      </c>
      <c r="CP3" s="15">
        <f t="shared" si="1"/>
        <v>6</v>
      </c>
      <c r="CQ3" s="15">
        <f t="shared" si="1"/>
        <v>7</v>
      </c>
      <c r="CR3" s="15">
        <f t="shared" si="1"/>
        <v>1</v>
      </c>
      <c r="CS3" s="15">
        <f t="shared" si="1"/>
        <v>2</v>
      </c>
      <c r="CT3" s="15">
        <f t="shared" si="1"/>
        <v>3</v>
      </c>
      <c r="CU3" s="15">
        <f t="shared" si="1"/>
        <v>4</v>
      </c>
      <c r="CV3" s="15">
        <f t="shared" si="1"/>
        <v>5</v>
      </c>
      <c r="CW3" s="15">
        <f t="shared" si="1"/>
        <v>6</v>
      </c>
      <c r="CX3" s="15">
        <f t="shared" si="1"/>
        <v>7</v>
      </c>
      <c r="CY3" s="15">
        <f t="shared" si="1"/>
        <v>1</v>
      </c>
      <c r="CZ3" s="15">
        <f t="shared" si="1"/>
        <v>2</v>
      </c>
    </row>
    <row r="4" spans="1:104" s="28" customFormat="1" ht="143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14</v>
      </c>
      <c r="K4" s="23" t="s">
        <v>15</v>
      </c>
      <c r="L4" s="23" t="s">
        <v>16</v>
      </c>
      <c r="M4" s="23" t="s">
        <v>17</v>
      </c>
      <c r="N4" s="23" t="s">
        <v>18</v>
      </c>
      <c r="O4" s="24" t="s">
        <v>19</v>
      </c>
      <c r="P4" s="24" t="s">
        <v>20</v>
      </c>
      <c r="Q4" s="25" t="s">
        <v>21</v>
      </c>
      <c r="R4" s="26">
        <f>O2</f>
        <v>45606</v>
      </c>
      <c r="S4" s="26">
        <f t="shared" ref="S4:CD4" si="2">IFERROR(IF(R4+1&lt;$Q$2+1,R4+1, " ")," ")</f>
        <v>45607</v>
      </c>
      <c r="T4" s="26">
        <f t="shared" si="2"/>
        <v>45608</v>
      </c>
      <c r="U4" s="26">
        <f t="shared" si="2"/>
        <v>45609</v>
      </c>
      <c r="V4" s="26">
        <f t="shared" si="2"/>
        <v>45610</v>
      </c>
      <c r="W4" s="26">
        <f t="shared" si="2"/>
        <v>45611</v>
      </c>
      <c r="X4" s="26">
        <f t="shared" si="2"/>
        <v>45612</v>
      </c>
      <c r="Y4" s="26">
        <f t="shared" si="2"/>
        <v>45613</v>
      </c>
      <c r="Z4" s="26">
        <f t="shared" si="2"/>
        <v>45614</v>
      </c>
      <c r="AA4" s="26">
        <f t="shared" si="2"/>
        <v>45615</v>
      </c>
      <c r="AB4" s="26">
        <f t="shared" si="2"/>
        <v>45616</v>
      </c>
      <c r="AC4" s="26">
        <f t="shared" si="2"/>
        <v>45617</v>
      </c>
      <c r="AD4" s="26">
        <f t="shared" si="2"/>
        <v>45618</v>
      </c>
      <c r="AE4" s="26">
        <f t="shared" si="2"/>
        <v>45619</v>
      </c>
      <c r="AF4" s="26">
        <f t="shared" si="2"/>
        <v>45620</v>
      </c>
      <c r="AG4" s="26">
        <f t="shared" si="2"/>
        <v>45621</v>
      </c>
      <c r="AH4" s="26">
        <f t="shared" si="2"/>
        <v>45622</v>
      </c>
      <c r="AI4" s="26">
        <f t="shared" si="2"/>
        <v>45623</v>
      </c>
      <c r="AJ4" s="26">
        <f t="shared" si="2"/>
        <v>45624</v>
      </c>
      <c r="AK4" s="26">
        <f t="shared" si="2"/>
        <v>45625</v>
      </c>
      <c r="AL4" s="26">
        <f t="shared" si="2"/>
        <v>45626</v>
      </c>
      <c r="AM4" s="26">
        <f t="shared" si="2"/>
        <v>45627</v>
      </c>
      <c r="AN4" s="26">
        <f t="shared" si="2"/>
        <v>45628</v>
      </c>
      <c r="AO4" s="26">
        <f t="shared" si="2"/>
        <v>45629</v>
      </c>
      <c r="AP4" s="26">
        <f t="shared" si="2"/>
        <v>45630</v>
      </c>
      <c r="AQ4" s="26">
        <f t="shared" si="2"/>
        <v>45631</v>
      </c>
      <c r="AR4" s="26">
        <f t="shared" si="2"/>
        <v>45632</v>
      </c>
      <c r="AS4" s="26">
        <f t="shared" si="2"/>
        <v>45633</v>
      </c>
      <c r="AT4" s="26">
        <f t="shared" si="2"/>
        <v>45634</v>
      </c>
      <c r="AU4" s="26">
        <f t="shared" si="2"/>
        <v>45635</v>
      </c>
      <c r="AV4" s="26">
        <f t="shared" si="2"/>
        <v>45636</v>
      </c>
      <c r="AW4" s="26">
        <f t="shared" si="2"/>
        <v>45637</v>
      </c>
      <c r="AX4" s="26">
        <f t="shared" si="2"/>
        <v>45638</v>
      </c>
      <c r="AY4" s="26">
        <f t="shared" si="2"/>
        <v>45639</v>
      </c>
      <c r="AZ4" s="26">
        <f t="shared" si="2"/>
        <v>45640</v>
      </c>
      <c r="BA4" s="26">
        <f t="shared" si="2"/>
        <v>45641</v>
      </c>
      <c r="BB4" s="26">
        <f t="shared" si="2"/>
        <v>45642</v>
      </c>
      <c r="BC4" s="26">
        <f t="shared" si="2"/>
        <v>45643</v>
      </c>
      <c r="BD4" s="26">
        <f t="shared" si="2"/>
        <v>45644</v>
      </c>
      <c r="BE4" s="26">
        <f t="shared" si="2"/>
        <v>45645</v>
      </c>
      <c r="BF4" s="26">
        <f t="shared" si="2"/>
        <v>45646</v>
      </c>
      <c r="BG4" s="26">
        <f t="shared" si="2"/>
        <v>45647</v>
      </c>
      <c r="BH4" s="26">
        <f t="shared" si="2"/>
        <v>45648</v>
      </c>
      <c r="BI4" s="26">
        <f t="shared" si="2"/>
        <v>45649</v>
      </c>
      <c r="BJ4" s="26">
        <f t="shared" si="2"/>
        <v>45650</v>
      </c>
      <c r="BK4" s="26">
        <f t="shared" si="2"/>
        <v>45651</v>
      </c>
      <c r="BL4" s="26">
        <f t="shared" si="2"/>
        <v>45652</v>
      </c>
      <c r="BM4" s="26">
        <f t="shared" si="2"/>
        <v>45653</v>
      </c>
      <c r="BN4" s="26">
        <f t="shared" si="2"/>
        <v>45654</v>
      </c>
      <c r="BO4" s="26">
        <f t="shared" si="2"/>
        <v>45655</v>
      </c>
      <c r="BP4" s="26">
        <f t="shared" si="2"/>
        <v>45656</v>
      </c>
      <c r="BQ4" s="26">
        <f t="shared" si="2"/>
        <v>45657</v>
      </c>
      <c r="BR4" s="26">
        <f t="shared" si="2"/>
        <v>45658</v>
      </c>
      <c r="BS4" s="26">
        <f t="shared" si="2"/>
        <v>45659</v>
      </c>
      <c r="BT4" s="26">
        <f t="shared" si="2"/>
        <v>45660</v>
      </c>
      <c r="BU4" s="26">
        <f t="shared" si="2"/>
        <v>45661</v>
      </c>
      <c r="BV4" s="26">
        <f t="shared" si="2"/>
        <v>45662</v>
      </c>
      <c r="BW4" s="26">
        <f t="shared" si="2"/>
        <v>45663</v>
      </c>
      <c r="BX4" s="26">
        <f t="shared" si="2"/>
        <v>45664</v>
      </c>
      <c r="BY4" s="26">
        <f t="shared" si="2"/>
        <v>45665</v>
      </c>
      <c r="BZ4" s="26">
        <f t="shared" si="2"/>
        <v>45666</v>
      </c>
      <c r="CA4" s="26">
        <f t="shared" si="2"/>
        <v>45667</v>
      </c>
      <c r="CB4" s="26">
        <f t="shared" si="2"/>
        <v>45668</v>
      </c>
      <c r="CC4" s="26">
        <f t="shared" si="2"/>
        <v>45669</v>
      </c>
      <c r="CD4" s="26">
        <f t="shared" si="2"/>
        <v>45670</v>
      </c>
      <c r="CE4" s="26">
        <f t="shared" ref="CE4:CZ4" si="3">IFERROR(IF(CD4+1&lt;$Q$2+1,CD4+1, " ")," ")</f>
        <v>45671</v>
      </c>
      <c r="CF4" s="26">
        <f t="shared" si="3"/>
        <v>45672</v>
      </c>
      <c r="CG4" s="26">
        <f t="shared" si="3"/>
        <v>45673</v>
      </c>
      <c r="CH4" s="26">
        <f t="shared" si="3"/>
        <v>45674</v>
      </c>
      <c r="CI4" s="26">
        <f t="shared" si="3"/>
        <v>45675</v>
      </c>
      <c r="CJ4" s="26">
        <f t="shared" si="3"/>
        <v>45676</v>
      </c>
      <c r="CK4" s="26">
        <f t="shared" si="3"/>
        <v>45677</v>
      </c>
      <c r="CL4" s="26">
        <f t="shared" si="3"/>
        <v>45678</v>
      </c>
      <c r="CM4" s="26">
        <f t="shared" si="3"/>
        <v>45679</v>
      </c>
      <c r="CN4" s="26">
        <f t="shared" si="3"/>
        <v>45680</v>
      </c>
      <c r="CO4" s="26">
        <f t="shared" si="3"/>
        <v>45681</v>
      </c>
      <c r="CP4" s="26">
        <f t="shared" si="3"/>
        <v>45682</v>
      </c>
      <c r="CQ4" s="26">
        <f t="shared" si="3"/>
        <v>45683</v>
      </c>
      <c r="CR4" s="26">
        <f t="shared" si="3"/>
        <v>45684</v>
      </c>
      <c r="CS4" s="26">
        <f t="shared" si="3"/>
        <v>45685</v>
      </c>
      <c r="CT4" s="26">
        <f t="shared" si="3"/>
        <v>45686</v>
      </c>
      <c r="CU4" s="26">
        <f t="shared" si="3"/>
        <v>45687</v>
      </c>
      <c r="CV4" s="26">
        <f t="shared" si="3"/>
        <v>45688</v>
      </c>
      <c r="CW4" s="26">
        <f t="shared" si="3"/>
        <v>45689</v>
      </c>
      <c r="CX4" s="26">
        <f t="shared" si="3"/>
        <v>45690</v>
      </c>
      <c r="CY4" s="26">
        <f t="shared" si="3"/>
        <v>45691</v>
      </c>
      <c r="CZ4" s="26">
        <f t="shared" si="3"/>
        <v>45692</v>
      </c>
    </row>
    <row r="5" spans="1:104" s="28" customForma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24">
        <v>45597</v>
      </c>
      <c r="L5" s="24">
        <v>45627</v>
      </c>
      <c r="M5" s="24">
        <v>45658</v>
      </c>
      <c r="N5" s="24">
        <v>45689</v>
      </c>
      <c r="O5" s="24"/>
      <c r="P5" s="24"/>
      <c r="Q5" s="25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</row>
    <row r="6" spans="1:104" s="28" customForma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24">
        <v>45626</v>
      </c>
      <c r="L6" s="24">
        <v>45657</v>
      </c>
      <c r="M6" s="24">
        <v>45688</v>
      </c>
      <c r="N6" s="24">
        <v>45716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</row>
    <row r="7" spans="1:104" x14ac:dyDescent="0.2">
      <c r="A7" s="1" t="s">
        <v>58</v>
      </c>
      <c r="B7" s="1"/>
      <c r="C7" s="4" t="s">
        <v>59</v>
      </c>
      <c r="D7" s="2" t="s">
        <v>60</v>
      </c>
      <c r="E7" s="42">
        <v>1</v>
      </c>
      <c r="F7" s="37" t="s">
        <v>61</v>
      </c>
      <c r="G7" s="37" t="str">
        <f t="shared" ref="G7:G13" si="4">_xlfn.XLOOKUP(F7,E$30:E$59,F$30:F$59,"N/A",0,1)</f>
        <v>N/A</v>
      </c>
      <c r="H7" s="37"/>
      <c r="I7" s="6">
        <f>IF(OR(P7="",O7=""),0,P7-O7)</f>
        <v>365</v>
      </c>
      <c r="J7" s="6">
        <f t="shared" ref="J7:J16" si="5">NETWORKDAYS.INTL(O7,P7,11, Holidays)</f>
        <v>311</v>
      </c>
      <c r="K7" s="55">
        <f t="shared" ref="K7:N16" si="6">hours_per_day*MAX(NETWORKDAYS.INTL(MAX(K$5,$O7),MIN(K$6,$P7),11, Holidays),0)</f>
        <v>117</v>
      </c>
      <c r="L7" s="55">
        <f t="shared" si="6"/>
        <v>225</v>
      </c>
      <c r="M7" s="55">
        <f t="shared" si="6"/>
        <v>234</v>
      </c>
      <c r="N7" s="55">
        <f t="shared" si="6"/>
        <v>216</v>
      </c>
      <c r="O7" s="7">
        <v>45611</v>
      </c>
      <c r="P7" s="8">
        <v>45976</v>
      </c>
      <c r="Q7" s="9" t="s">
        <v>60</v>
      </c>
      <c r="R7" s="32">
        <f t="shared" ref="R7:AA16" si="7">IF($F7=" ", " ", IF(AND(R$4&gt;=$O7,R$4&lt;$P7),1,0))</f>
        <v>0</v>
      </c>
      <c r="S7" s="32">
        <f t="shared" si="7"/>
        <v>0</v>
      </c>
      <c r="T7" s="32">
        <f t="shared" si="7"/>
        <v>0</v>
      </c>
      <c r="U7" s="32">
        <f t="shared" si="7"/>
        <v>0</v>
      </c>
      <c r="V7" s="32">
        <f t="shared" si="7"/>
        <v>0</v>
      </c>
      <c r="W7" s="32">
        <f t="shared" si="7"/>
        <v>1</v>
      </c>
      <c r="X7" s="32">
        <f t="shared" si="7"/>
        <v>1</v>
      </c>
      <c r="Y7" s="32">
        <f t="shared" si="7"/>
        <v>1</v>
      </c>
      <c r="Z7" s="32">
        <f t="shared" si="7"/>
        <v>1</v>
      </c>
      <c r="AA7" s="32">
        <f t="shared" si="7"/>
        <v>1</v>
      </c>
      <c r="AB7" s="32">
        <f t="shared" ref="AB7:AK16" si="8">IF($F7=" ", " ", IF(AND(AB$4&gt;=$O7,AB$4&lt;$P7),1,0))</f>
        <v>1</v>
      </c>
      <c r="AC7" s="32">
        <f t="shared" si="8"/>
        <v>1</v>
      </c>
      <c r="AD7" s="32">
        <f t="shared" si="8"/>
        <v>1</v>
      </c>
      <c r="AE7" s="32">
        <f t="shared" si="8"/>
        <v>1</v>
      </c>
      <c r="AF7" s="32">
        <f t="shared" si="8"/>
        <v>1</v>
      </c>
      <c r="AG7" s="32">
        <f t="shared" si="8"/>
        <v>1</v>
      </c>
      <c r="AH7" s="32">
        <f t="shared" si="8"/>
        <v>1</v>
      </c>
      <c r="AI7" s="32">
        <f t="shared" si="8"/>
        <v>1</v>
      </c>
      <c r="AJ7" s="32">
        <f t="shared" si="8"/>
        <v>1</v>
      </c>
      <c r="AK7" s="32">
        <f t="shared" si="8"/>
        <v>1</v>
      </c>
      <c r="AL7" s="32">
        <f t="shared" ref="AL7:AU16" si="9">IF($F7=" ", " ", IF(AND(AL$4&gt;=$O7,AL$4&lt;$P7),1,0))</f>
        <v>1</v>
      </c>
      <c r="AM7" s="32">
        <f t="shared" si="9"/>
        <v>1</v>
      </c>
      <c r="AN7" s="32">
        <f t="shared" si="9"/>
        <v>1</v>
      </c>
      <c r="AO7" s="32">
        <f t="shared" si="9"/>
        <v>1</v>
      </c>
      <c r="AP7" s="32">
        <f t="shared" si="9"/>
        <v>1</v>
      </c>
      <c r="AQ7" s="32">
        <f t="shared" si="9"/>
        <v>1</v>
      </c>
      <c r="AR7" s="32">
        <f t="shared" si="9"/>
        <v>1</v>
      </c>
      <c r="AS7" s="32">
        <f t="shared" si="9"/>
        <v>1</v>
      </c>
      <c r="AT7" s="32">
        <f t="shared" si="9"/>
        <v>1</v>
      </c>
      <c r="AU7" s="32">
        <f t="shared" si="9"/>
        <v>1</v>
      </c>
      <c r="AV7" s="32">
        <f t="shared" ref="AV7:BE16" si="10">IF($F7=" ", " ", IF(AND(AV$4&gt;=$O7,AV$4&lt;$P7),1,0))</f>
        <v>1</v>
      </c>
      <c r="AW7" s="32">
        <f t="shared" si="10"/>
        <v>1</v>
      </c>
      <c r="AX7" s="32">
        <f t="shared" si="10"/>
        <v>1</v>
      </c>
      <c r="AY7" s="32">
        <f t="shared" si="10"/>
        <v>1</v>
      </c>
      <c r="AZ7" s="32">
        <f t="shared" si="10"/>
        <v>1</v>
      </c>
      <c r="BA7" s="32">
        <f t="shared" si="10"/>
        <v>1</v>
      </c>
      <c r="BB7" s="32">
        <f t="shared" si="10"/>
        <v>1</v>
      </c>
      <c r="BC7" s="32">
        <f t="shared" si="10"/>
        <v>1</v>
      </c>
      <c r="BD7" s="32">
        <f t="shared" si="10"/>
        <v>1</v>
      </c>
      <c r="BE7" s="32">
        <f t="shared" si="10"/>
        <v>1</v>
      </c>
      <c r="BF7" s="32">
        <f t="shared" ref="BF7:BO16" si="11">IF($F7=" ", " ", IF(AND(BF$4&gt;=$O7,BF$4&lt;$P7),1,0))</f>
        <v>1</v>
      </c>
      <c r="BG7" s="32">
        <f t="shared" si="11"/>
        <v>1</v>
      </c>
      <c r="BH7" s="32">
        <f t="shared" si="11"/>
        <v>1</v>
      </c>
      <c r="BI7" s="32">
        <f t="shared" si="11"/>
        <v>1</v>
      </c>
      <c r="BJ7" s="32">
        <f t="shared" si="11"/>
        <v>1</v>
      </c>
      <c r="BK7" s="32">
        <f t="shared" si="11"/>
        <v>1</v>
      </c>
      <c r="BL7" s="32">
        <f t="shared" si="11"/>
        <v>1</v>
      </c>
      <c r="BM7" s="32">
        <f t="shared" si="11"/>
        <v>1</v>
      </c>
      <c r="BN7" s="32">
        <f t="shared" si="11"/>
        <v>1</v>
      </c>
      <c r="BO7" s="32">
        <f t="shared" si="11"/>
        <v>1</v>
      </c>
      <c r="BP7" s="32">
        <f t="shared" ref="BP7:BY16" si="12">IF($F7=" ", " ", IF(AND(BP$4&gt;=$O7,BP$4&lt;$P7),1,0))</f>
        <v>1</v>
      </c>
      <c r="BQ7" s="32">
        <f t="shared" si="12"/>
        <v>1</v>
      </c>
      <c r="BR7" s="32">
        <f t="shared" si="12"/>
        <v>1</v>
      </c>
      <c r="BS7" s="32">
        <f t="shared" si="12"/>
        <v>1</v>
      </c>
      <c r="BT7" s="32">
        <f t="shared" si="12"/>
        <v>1</v>
      </c>
      <c r="BU7" s="32">
        <f t="shared" si="12"/>
        <v>1</v>
      </c>
      <c r="BV7" s="32">
        <f t="shared" si="12"/>
        <v>1</v>
      </c>
      <c r="BW7" s="32">
        <f t="shared" si="12"/>
        <v>1</v>
      </c>
      <c r="BX7" s="32">
        <f t="shared" si="12"/>
        <v>1</v>
      </c>
      <c r="BY7" s="32">
        <f t="shared" si="12"/>
        <v>1</v>
      </c>
      <c r="BZ7" s="32">
        <f t="shared" ref="BZ7:CI16" si="13">IF($F7=" ", " ", IF(AND(BZ$4&gt;=$O7,BZ$4&lt;$P7),1,0))</f>
        <v>1</v>
      </c>
      <c r="CA7" s="32">
        <f t="shared" si="13"/>
        <v>1</v>
      </c>
      <c r="CB7" s="32">
        <f t="shared" si="13"/>
        <v>1</v>
      </c>
      <c r="CC7" s="32">
        <f t="shared" si="13"/>
        <v>1</v>
      </c>
      <c r="CD7" s="32">
        <f t="shared" si="13"/>
        <v>1</v>
      </c>
      <c r="CE7" s="32">
        <f t="shared" si="13"/>
        <v>1</v>
      </c>
      <c r="CF7" s="32">
        <f t="shared" si="13"/>
        <v>1</v>
      </c>
      <c r="CG7" s="32">
        <f t="shared" si="13"/>
        <v>1</v>
      </c>
      <c r="CH7" s="32">
        <f t="shared" si="13"/>
        <v>1</v>
      </c>
      <c r="CI7" s="32">
        <f t="shared" si="13"/>
        <v>1</v>
      </c>
      <c r="CJ7" s="32">
        <f t="shared" ref="CJ7:CS16" si="14">IF($F7=" ", " ", IF(AND(CJ$4&gt;=$O7,CJ$4&lt;$P7),1,0))</f>
        <v>1</v>
      </c>
      <c r="CK7" s="32">
        <f t="shared" si="14"/>
        <v>1</v>
      </c>
      <c r="CL7" s="32">
        <f t="shared" si="14"/>
        <v>1</v>
      </c>
      <c r="CM7" s="32">
        <f t="shared" si="14"/>
        <v>1</v>
      </c>
      <c r="CN7" s="32">
        <f t="shared" si="14"/>
        <v>1</v>
      </c>
      <c r="CO7" s="32">
        <f t="shared" si="14"/>
        <v>1</v>
      </c>
      <c r="CP7" s="32">
        <f t="shared" si="14"/>
        <v>1</v>
      </c>
      <c r="CQ7" s="32">
        <f t="shared" si="14"/>
        <v>1</v>
      </c>
      <c r="CR7" s="32">
        <f t="shared" si="14"/>
        <v>1</v>
      </c>
      <c r="CS7" s="32">
        <f t="shared" si="14"/>
        <v>1</v>
      </c>
      <c r="CT7" s="32">
        <f t="shared" ref="CT7:CZ16" si="15">IF($F7=" ", " ", IF(AND(CT$4&gt;=$O7,CT$4&lt;$P7),1,0))</f>
        <v>1</v>
      </c>
      <c r="CU7" s="32">
        <f t="shared" si="15"/>
        <v>1</v>
      </c>
      <c r="CV7" s="32">
        <f t="shared" si="15"/>
        <v>1</v>
      </c>
      <c r="CW7" s="32">
        <f t="shared" si="15"/>
        <v>1</v>
      </c>
      <c r="CX7" s="32">
        <f t="shared" si="15"/>
        <v>1</v>
      </c>
      <c r="CY7" s="32">
        <f t="shared" si="15"/>
        <v>1</v>
      </c>
      <c r="CZ7" s="32">
        <f t="shared" si="15"/>
        <v>1</v>
      </c>
    </row>
    <row r="8" spans="1:104" x14ac:dyDescent="0.2">
      <c r="A8" s="1" t="s">
        <v>58</v>
      </c>
      <c r="B8" s="1"/>
      <c r="C8" s="4" t="s">
        <v>59</v>
      </c>
      <c r="D8" s="2" t="s">
        <v>60</v>
      </c>
      <c r="E8" s="42">
        <v>2</v>
      </c>
      <c r="F8" s="37" t="s">
        <v>62</v>
      </c>
      <c r="G8" s="37" t="str">
        <f t="shared" si="4"/>
        <v>N/A</v>
      </c>
      <c r="H8" s="37"/>
      <c r="I8" s="6">
        <f>IF(OR(P8="",O8=""),0,P8-O8)</f>
        <v>365</v>
      </c>
      <c r="J8" s="6">
        <f t="shared" si="5"/>
        <v>311</v>
      </c>
      <c r="K8" s="55">
        <f t="shared" si="6"/>
        <v>117</v>
      </c>
      <c r="L8" s="55">
        <f t="shared" si="6"/>
        <v>225</v>
      </c>
      <c r="M8" s="55">
        <f t="shared" si="6"/>
        <v>234</v>
      </c>
      <c r="N8" s="55">
        <f t="shared" si="6"/>
        <v>216</v>
      </c>
      <c r="O8" s="7">
        <v>45611</v>
      </c>
      <c r="P8" s="8">
        <v>45976</v>
      </c>
      <c r="Q8" s="9" t="s">
        <v>60</v>
      </c>
      <c r="R8" s="32">
        <f t="shared" si="7"/>
        <v>0</v>
      </c>
      <c r="S8" s="32">
        <f t="shared" si="7"/>
        <v>0</v>
      </c>
      <c r="T8" s="32">
        <f t="shared" si="7"/>
        <v>0</v>
      </c>
      <c r="U8" s="32">
        <f t="shared" si="7"/>
        <v>0</v>
      </c>
      <c r="V8" s="32">
        <f t="shared" si="7"/>
        <v>0</v>
      </c>
      <c r="W8" s="32">
        <f t="shared" si="7"/>
        <v>1</v>
      </c>
      <c r="X8" s="32">
        <f t="shared" si="7"/>
        <v>1</v>
      </c>
      <c r="Y8" s="32">
        <f t="shared" si="7"/>
        <v>1</v>
      </c>
      <c r="Z8" s="32">
        <f t="shared" si="7"/>
        <v>1</v>
      </c>
      <c r="AA8" s="32">
        <f t="shared" si="7"/>
        <v>1</v>
      </c>
      <c r="AB8" s="32">
        <f t="shared" si="8"/>
        <v>1</v>
      </c>
      <c r="AC8" s="32">
        <f t="shared" si="8"/>
        <v>1</v>
      </c>
      <c r="AD8" s="32">
        <f t="shared" si="8"/>
        <v>1</v>
      </c>
      <c r="AE8" s="32">
        <f t="shared" si="8"/>
        <v>1</v>
      </c>
      <c r="AF8" s="32">
        <f t="shared" si="8"/>
        <v>1</v>
      </c>
      <c r="AG8" s="32">
        <f t="shared" si="8"/>
        <v>1</v>
      </c>
      <c r="AH8" s="32">
        <f t="shared" si="8"/>
        <v>1</v>
      </c>
      <c r="AI8" s="32">
        <f t="shared" si="8"/>
        <v>1</v>
      </c>
      <c r="AJ8" s="32">
        <f t="shared" si="8"/>
        <v>1</v>
      </c>
      <c r="AK8" s="32">
        <f t="shared" si="8"/>
        <v>1</v>
      </c>
      <c r="AL8" s="32">
        <f t="shared" si="9"/>
        <v>1</v>
      </c>
      <c r="AM8" s="32">
        <f t="shared" si="9"/>
        <v>1</v>
      </c>
      <c r="AN8" s="32">
        <f t="shared" si="9"/>
        <v>1</v>
      </c>
      <c r="AO8" s="32">
        <f t="shared" si="9"/>
        <v>1</v>
      </c>
      <c r="AP8" s="32">
        <f t="shared" si="9"/>
        <v>1</v>
      </c>
      <c r="AQ8" s="32">
        <f t="shared" si="9"/>
        <v>1</v>
      </c>
      <c r="AR8" s="32">
        <f t="shared" si="9"/>
        <v>1</v>
      </c>
      <c r="AS8" s="32">
        <f t="shared" si="9"/>
        <v>1</v>
      </c>
      <c r="AT8" s="32">
        <f t="shared" si="9"/>
        <v>1</v>
      </c>
      <c r="AU8" s="32">
        <f t="shared" si="9"/>
        <v>1</v>
      </c>
      <c r="AV8" s="32">
        <f t="shared" si="10"/>
        <v>1</v>
      </c>
      <c r="AW8" s="32">
        <f t="shared" si="10"/>
        <v>1</v>
      </c>
      <c r="AX8" s="32">
        <f t="shared" si="10"/>
        <v>1</v>
      </c>
      <c r="AY8" s="32">
        <f t="shared" si="10"/>
        <v>1</v>
      </c>
      <c r="AZ8" s="32">
        <f t="shared" si="10"/>
        <v>1</v>
      </c>
      <c r="BA8" s="32">
        <f t="shared" si="10"/>
        <v>1</v>
      </c>
      <c r="BB8" s="32">
        <f t="shared" si="10"/>
        <v>1</v>
      </c>
      <c r="BC8" s="32">
        <f t="shared" si="10"/>
        <v>1</v>
      </c>
      <c r="BD8" s="32">
        <f t="shared" si="10"/>
        <v>1</v>
      </c>
      <c r="BE8" s="32">
        <f t="shared" si="10"/>
        <v>1</v>
      </c>
      <c r="BF8" s="32">
        <f t="shared" si="11"/>
        <v>1</v>
      </c>
      <c r="BG8" s="32">
        <f t="shared" si="11"/>
        <v>1</v>
      </c>
      <c r="BH8" s="32">
        <f t="shared" si="11"/>
        <v>1</v>
      </c>
      <c r="BI8" s="32">
        <f t="shared" si="11"/>
        <v>1</v>
      </c>
      <c r="BJ8" s="32">
        <f t="shared" si="11"/>
        <v>1</v>
      </c>
      <c r="BK8" s="32">
        <f t="shared" si="11"/>
        <v>1</v>
      </c>
      <c r="BL8" s="32">
        <f t="shared" si="11"/>
        <v>1</v>
      </c>
      <c r="BM8" s="32">
        <f t="shared" si="11"/>
        <v>1</v>
      </c>
      <c r="BN8" s="32">
        <f t="shared" si="11"/>
        <v>1</v>
      </c>
      <c r="BO8" s="32">
        <f t="shared" si="11"/>
        <v>1</v>
      </c>
      <c r="BP8" s="32">
        <f t="shared" si="12"/>
        <v>1</v>
      </c>
      <c r="BQ8" s="32">
        <f t="shared" si="12"/>
        <v>1</v>
      </c>
      <c r="BR8" s="32">
        <f t="shared" si="12"/>
        <v>1</v>
      </c>
      <c r="BS8" s="32">
        <f t="shared" si="12"/>
        <v>1</v>
      </c>
      <c r="BT8" s="32">
        <f t="shared" si="12"/>
        <v>1</v>
      </c>
      <c r="BU8" s="32">
        <f t="shared" si="12"/>
        <v>1</v>
      </c>
      <c r="BV8" s="32">
        <f t="shared" si="12"/>
        <v>1</v>
      </c>
      <c r="BW8" s="32">
        <f t="shared" si="12"/>
        <v>1</v>
      </c>
      <c r="BX8" s="32">
        <f t="shared" si="12"/>
        <v>1</v>
      </c>
      <c r="BY8" s="32">
        <f t="shared" si="12"/>
        <v>1</v>
      </c>
      <c r="BZ8" s="32">
        <f t="shared" si="13"/>
        <v>1</v>
      </c>
      <c r="CA8" s="32">
        <f t="shared" si="13"/>
        <v>1</v>
      </c>
      <c r="CB8" s="32">
        <f t="shared" si="13"/>
        <v>1</v>
      </c>
      <c r="CC8" s="32">
        <f t="shared" si="13"/>
        <v>1</v>
      </c>
      <c r="CD8" s="32">
        <f t="shared" si="13"/>
        <v>1</v>
      </c>
      <c r="CE8" s="32">
        <f t="shared" si="13"/>
        <v>1</v>
      </c>
      <c r="CF8" s="32">
        <f t="shared" si="13"/>
        <v>1</v>
      </c>
      <c r="CG8" s="32">
        <f t="shared" si="13"/>
        <v>1</v>
      </c>
      <c r="CH8" s="32">
        <f t="shared" si="13"/>
        <v>1</v>
      </c>
      <c r="CI8" s="32">
        <f t="shared" si="13"/>
        <v>1</v>
      </c>
      <c r="CJ8" s="32">
        <f t="shared" si="14"/>
        <v>1</v>
      </c>
      <c r="CK8" s="32">
        <f t="shared" si="14"/>
        <v>1</v>
      </c>
      <c r="CL8" s="32">
        <f t="shared" si="14"/>
        <v>1</v>
      </c>
      <c r="CM8" s="32">
        <f t="shared" si="14"/>
        <v>1</v>
      </c>
      <c r="CN8" s="32">
        <f t="shared" si="14"/>
        <v>1</v>
      </c>
      <c r="CO8" s="32">
        <f t="shared" si="14"/>
        <v>1</v>
      </c>
      <c r="CP8" s="32">
        <f t="shared" si="14"/>
        <v>1</v>
      </c>
      <c r="CQ8" s="32">
        <f t="shared" si="14"/>
        <v>1</v>
      </c>
      <c r="CR8" s="32">
        <f t="shared" si="14"/>
        <v>1</v>
      </c>
      <c r="CS8" s="32">
        <f t="shared" si="14"/>
        <v>1</v>
      </c>
      <c r="CT8" s="32">
        <f t="shared" si="15"/>
        <v>1</v>
      </c>
      <c r="CU8" s="32">
        <f t="shared" si="15"/>
        <v>1</v>
      </c>
      <c r="CV8" s="32">
        <f t="shared" si="15"/>
        <v>1</v>
      </c>
      <c r="CW8" s="32">
        <f t="shared" si="15"/>
        <v>1</v>
      </c>
      <c r="CX8" s="32">
        <f t="shared" si="15"/>
        <v>1</v>
      </c>
      <c r="CY8" s="32">
        <f t="shared" si="15"/>
        <v>1</v>
      </c>
      <c r="CZ8" s="32">
        <f t="shared" si="15"/>
        <v>1</v>
      </c>
    </row>
    <row r="9" spans="1:104" x14ac:dyDescent="0.2">
      <c r="A9" s="1" t="s">
        <v>58</v>
      </c>
      <c r="B9" s="1"/>
      <c r="C9" s="4" t="s">
        <v>59</v>
      </c>
      <c r="D9" s="2" t="s">
        <v>63</v>
      </c>
      <c r="E9" s="42">
        <v>1</v>
      </c>
      <c r="F9" s="37" t="s">
        <v>32</v>
      </c>
      <c r="G9" s="37" t="str">
        <f t="shared" si="4"/>
        <v>N/A</v>
      </c>
      <c r="H9" s="37"/>
      <c r="I9" s="6">
        <f>IF(OR(P9="",O9=""),0,P9-O9)</f>
        <v>42</v>
      </c>
      <c r="J9" s="6">
        <f t="shared" si="5"/>
        <v>35</v>
      </c>
      <c r="K9" s="55">
        <f t="shared" si="6"/>
        <v>117</v>
      </c>
      <c r="L9" s="55">
        <f t="shared" si="6"/>
        <v>198</v>
      </c>
      <c r="M9" s="55">
        <f t="shared" si="6"/>
        <v>0</v>
      </c>
      <c r="N9" s="55">
        <f t="shared" si="6"/>
        <v>0</v>
      </c>
      <c r="O9" s="7">
        <v>45611</v>
      </c>
      <c r="P9" s="7">
        <v>45653</v>
      </c>
      <c r="Q9" s="9" t="s">
        <v>63</v>
      </c>
      <c r="R9" s="32">
        <f t="shared" si="7"/>
        <v>0</v>
      </c>
      <c r="S9" s="32">
        <f t="shared" si="7"/>
        <v>0</v>
      </c>
      <c r="T9" s="32">
        <f t="shared" si="7"/>
        <v>0</v>
      </c>
      <c r="U9" s="32">
        <f t="shared" si="7"/>
        <v>0</v>
      </c>
      <c r="V9" s="32">
        <f t="shared" si="7"/>
        <v>0</v>
      </c>
      <c r="W9" s="32">
        <f t="shared" si="7"/>
        <v>1</v>
      </c>
      <c r="X9" s="32">
        <f t="shared" si="7"/>
        <v>1</v>
      </c>
      <c r="Y9" s="32">
        <f t="shared" si="7"/>
        <v>1</v>
      </c>
      <c r="Z9" s="32">
        <f t="shared" si="7"/>
        <v>1</v>
      </c>
      <c r="AA9" s="32">
        <f t="shared" si="7"/>
        <v>1</v>
      </c>
      <c r="AB9" s="32">
        <f t="shared" si="8"/>
        <v>1</v>
      </c>
      <c r="AC9" s="32">
        <f t="shared" si="8"/>
        <v>1</v>
      </c>
      <c r="AD9" s="32">
        <f t="shared" si="8"/>
        <v>1</v>
      </c>
      <c r="AE9" s="32">
        <f t="shared" si="8"/>
        <v>1</v>
      </c>
      <c r="AF9" s="32">
        <f t="shared" si="8"/>
        <v>1</v>
      </c>
      <c r="AG9" s="32">
        <f t="shared" si="8"/>
        <v>1</v>
      </c>
      <c r="AH9" s="32">
        <f t="shared" si="8"/>
        <v>1</v>
      </c>
      <c r="AI9" s="32">
        <f t="shared" si="8"/>
        <v>1</v>
      </c>
      <c r="AJ9" s="32">
        <f t="shared" si="8"/>
        <v>1</v>
      </c>
      <c r="AK9" s="32">
        <f t="shared" si="8"/>
        <v>1</v>
      </c>
      <c r="AL9" s="32">
        <f t="shared" si="9"/>
        <v>1</v>
      </c>
      <c r="AM9" s="32">
        <f t="shared" si="9"/>
        <v>1</v>
      </c>
      <c r="AN9" s="32">
        <f t="shared" si="9"/>
        <v>1</v>
      </c>
      <c r="AO9" s="32">
        <f t="shared" si="9"/>
        <v>1</v>
      </c>
      <c r="AP9" s="32">
        <f t="shared" si="9"/>
        <v>1</v>
      </c>
      <c r="AQ9" s="32">
        <f t="shared" si="9"/>
        <v>1</v>
      </c>
      <c r="AR9" s="32">
        <f t="shared" si="9"/>
        <v>1</v>
      </c>
      <c r="AS9" s="32">
        <f t="shared" si="9"/>
        <v>1</v>
      </c>
      <c r="AT9" s="32">
        <f t="shared" si="9"/>
        <v>1</v>
      </c>
      <c r="AU9" s="32">
        <f t="shared" si="9"/>
        <v>1</v>
      </c>
      <c r="AV9" s="32">
        <f t="shared" si="10"/>
        <v>1</v>
      </c>
      <c r="AW9" s="32">
        <f t="shared" si="10"/>
        <v>1</v>
      </c>
      <c r="AX9" s="32">
        <f t="shared" si="10"/>
        <v>1</v>
      </c>
      <c r="AY9" s="32">
        <f t="shared" si="10"/>
        <v>1</v>
      </c>
      <c r="AZ9" s="32">
        <f t="shared" si="10"/>
        <v>1</v>
      </c>
      <c r="BA9" s="32">
        <f t="shared" si="10"/>
        <v>1</v>
      </c>
      <c r="BB9" s="32">
        <f t="shared" si="10"/>
        <v>1</v>
      </c>
      <c r="BC9" s="32">
        <f t="shared" si="10"/>
        <v>1</v>
      </c>
      <c r="BD9" s="32">
        <f t="shared" si="10"/>
        <v>1</v>
      </c>
      <c r="BE9" s="32">
        <f t="shared" si="10"/>
        <v>1</v>
      </c>
      <c r="BF9" s="32">
        <f t="shared" si="11"/>
        <v>1</v>
      </c>
      <c r="BG9" s="32">
        <f t="shared" si="11"/>
        <v>1</v>
      </c>
      <c r="BH9" s="32">
        <f t="shared" si="11"/>
        <v>1</v>
      </c>
      <c r="BI9" s="32">
        <f t="shared" si="11"/>
        <v>1</v>
      </c>
      <c r="BJ9" s="32">
        <f t="shared" si="11"/>
        <v>1</v>
      </c>
      <c r="BK9" s="32">
        <f t="shared" si="11"/>
        <v>1</v>
      </c>
      <c r="BL9" s="32">
        <f t="shared" si="11"/>
        <v>1</v>
      </c>
      <c r="BM9" s="32">
        <f t="shared" si="11"/>
        <v>0</v>
      </c>
      <c r="BN9" s="32">
        <f t="shared" si="11"/>
        <v>0</v>
      </c>
      <c r="BO9" s="32">
        <f t="shared" si="11"/>
        <v>0</v>
      </c>
      <c r="BP9" s="32">
        <f t="shared" si="12"/>
        <v>0</v>
      </c>
      <c r="BQ9" s="32">
        <f t="shared" si="12"/>
        <v>0</v>
      </c>
      <c r="BR9" s="32">
        <f t="shared" si="12"/>
        <v>0</v>
      </c>
      <c r="BS9" s="32">
        <f t="shared" si="12"/>
        <v>0</v>
      </c>
      <c r="BT9" s="32">
        <f t="shared" si="12"/>
        <v>0</v>
      </c>
      <c r="BU9" s="32">
        <f t="shared" si="12"/>
        <v>0</v>
      </c>
      <c r="BV9" s="32">
        <f t="shared" si="12"/>
        <v>0</v>
      </c>
      <c r="BW9" s="32">
        <f t="shared" si="12"/>
        <v>0</v>
      </c>
      <c r="BX9" s="32">
        <f t="shared" si="12"/>
        <v>0</v>
      </c>
      <c r="BY9" s="32">
        <f t="shared" si="12"/>
        <v>0</v>
      </c>
      <c r="BZ9" s="32">
        <f t="shared" si="13"/>
        <v>0</v>
      </c>
      <c r="CA9" s="32">
        <f t="shared" si="13"/>
        <v>0</v>
      </c>
      <c r="CB9" s="32">
        <f t="shared" si="13"/>
        <v>0</v>
      </c>
      <c r="CC9" s="32">
        <f t="shared" si="13"/>
        <v>0</v>
      </c>
      <c r="CD9" s="32">
        <f t="shared" si="13"/>
        <v>0</v>
      </c>
      <c r="CE9" s="32">
        <f t="shared" si="13"/>
        <v>0</v>
      </c>
      <c r="CF9" s="32">
        <f t="shared" si="13"/>
        <v>0</v>
      </c>
      <c r="CG9" s="32">
        <f t="shared" si="13"/>
        <v>0</v>
      </c>
      <c r="CH9" s="32">
        <f t="shared" si="13"/>
        <v>0</v>
      </c>
      <c r="CI9" s="32">
        <f t="shared" si="13"/>
        <v>0</v>
      </c>
      <c r="CJ9" s="32">
        <f t="shared" si="14"/>
        <v>0</v>
      </c>
      <c r="CK9" s="32">
        <f t="shared" si="14"/>
        <v>0</v>
      </c>
      <c r="CL9" s="32">
        <f t="shared" si="14"/>
        <v>0</v>
      </c>
      <c r="CM9" s="32">
        <f t="shared" si="14"/>
        <v>0</v>
      </c>
      <c r="CN9" s="32">
        <f t="shared" si="14"/>
        <v>0</v>
      </c>
      <c r="CO9" s="32">
        <f t="shared" si="14"/>
        <v>0</v>
      </c>
      <c r="CP9" s="32">
        <f t="shared" si="14"/>
        <v>0</v>
      </c>
      <c r="CQ9" s="32">
        <f t="shared" si="14"/>
        <v>0</v>
      </c>
      <c r="CR9" s="32">
        <f t="shared" si="14"/>
        <v>0</v>
      </c>
      <c r="CS9" s="32">
        <f t="shared" si="14"/>
        <v>0</v>
      </c>
      <c r="CT9" s="32">
        <f t="shared" si="15"/>
        <v>0</v>
      </c>
      <c r="CU9" s="32">
        <f t="shared" si="15"/>
        <v>0</v>
      </c>
      <c r="CV9" s="32">
        <f t="shared" si="15"/>
        <v>0</v>
      </c>
      <c r="CW9" s="32">
        <f t="shared" si="15"/>
        <v>0</v>
      </c>
      <c r="CX9" s="32">
        <f t="shared" si="15"/>
        <v>0</v>
      </c>
      <c r="CY9" s="32">
        <f t="shared" si="15"/>
        <v>0</v>
      </c>
      <c r="CZ9" s="32">
        <f t="shared" si="15"/>
        <v>0</v>
      </c>
    </row>
    <row r="10" spans="1:104" x14ac:dyDescent="0.2">
      <c r="A10" s="1" t="s">
        <v>58</v>
      </c>
      <c r="B10" s="1"/>
      <c r="C10" s="4" t="s">
        <v>59</v>
      </c>
      <c r="D10" s="2" t="s">
        <v>63</v>
      </c>
      <c r="E10" s="42">
        <v>2</v>
      </c>
      <c r="F10" s="37" t="s">
        <v>32</v>
      </c>
      <c r="G10" s="37" t="str">
        <f t="shared" si="4"/>
        <v>N/A</v>
      </c>
      <c r="H10" s="37"/>
      <c r="I10" s="6">
        <f>IF(OR(P10="",O10=""),0,P10-O10)</f>
        <v>41</v>
      </c>
      <c r="J10" s="6">
        <f t="shared" si="5"/>
        <v>34</v>
      </c>
      <c r="K10" s="55">
        <f t="shared" si="6"/>
        <v>9</v>
      </c>
      <c r="L10" s="55">
        <f t="shared" si="6"/>
        <v>225</v>
      </c>
      <c r="M10" s="55">
        <f t="shared" si="6"/>
        <v>72</v>
      </c>
      <c r="N10" s="55">
        <f t="shared" si="6"/>
        <v>0</v>
      </c>
      <c r="O10" s="7">
        <v>45626</v>
      </c>
      <c r="P10" s="7">
        <v>45667</v>
      </c>
      <c r="Q10" s="9" t="s">
        <v>63</v>
      </c>
      <c r="R10" s="32">
        <f t="shared" si="7"/>
        <v>0</v>
      </c>
      <c r="S10" s="32">
        <f t="shared" si="7"/>
        <v>0</v>
      </c>
      <c r="T10" s="32">
        <f t="shared" si="7"/>
        <v>0</v>
      </c>
      <c r="U10" s="32">
        <f t="shared" si="7"/>
        <v>0</v>
      </c>
      <c r="V10" s="32">
        <f t="shared" si="7"/>
        <v>0</v>
      </c>
      <c r="W10" s="32">
        <f t="shared" si="7"/>
        <v>0</v>
      </c>
      <c r="X10" s="32">
        <f t="shared" si="7"/>
        <v>0</v>
      </c>
      <c r="Y10" s="32">
        <f t="shared" si="7"/>
        <v>0</v>
      </c>
      <c r="Z10" s="32">
        <f t="shared" si="7"/>
        <v>0</v>
      </c>
      <c r="AA10" s="32">
        <f t="shared" si="7"/>
        <v>0</v>
      </c>
      <c r="AB10" s="32">
        <f t="shared" si="8"/>
        <v>0</v>
      </c>
      <c r="AC10" s="32">
        <f t="shared" si="8"/>
        <v>0</v>
      </c>
      <c r="AD10" s="32">
        <f t="shared" si="8"/>
        <v>0</v>
      </c>
      <c r="AE10" s="32">
        <f t="shared" si="8"/>
        <v>0</v>
      </c>
      <c r="AF10" s="32">
        <f t="shared" si="8"/>
        <v>0</v>
      </c>
      <c r="AG10" s="32">
        <f t="shared" si="8"/>
        <v>0</v>
      </c>
      <c r="AH10" s="32">
        <f t="shared" si="8"/>
        <v>0</v>
      </c>
      <c r="AI10" s="32">
        <f t="shared" si="8"/>
        <v>0</v>
      </c>
      <c r="AJ10" s="32">
        <f t="shared" si="8"/>
        <v>0</v>
      </c>
      <c r="AK10" s="32">
        <f t="shared" si="8"/>
        <v>0</v>
      </c>
      <c r="AL10" s="32">
        <f t="shared" si="9"/>
        <v>1</v>
      </c>
      <c r="AM10" s="32">
        <f t="shared" si="9"/>
        <v>1</v>
      </c>
      <c r="AN10" s="32">
        <f t="shared" si="9"/>
        <v>1</v>
      </c>
      <c r="AO10" s="32">
        <f t="shared" si="9"/>
        <v>1</v>
      </c>
      <c r="AP10" s="32">
        <f t="shared" si="9"/>
        <v>1</v>
      </c>
      <c r="AQ10" s="32">
        <f t="shared" si="9"/>
        <v>1</v>
      </c>
      <c r="AR10" s="32">
        <f t="shared" si="9"/>
        <v>1</v>
      </c>
      <c r="AS10" s="32">
        <f t="shared" si="9"/>
        <v>1</v>
      </c>
      <c r="AT10" s="32">
        <f t="shared" si="9"/>
        <v>1</v>
      </c>
      <c r="AU10" s="32">
        <f t="shared" si="9"/>
        <v>1</v>
      </c>
      <c r="AV10" s="32">
        <f t="shared" si="10"/>
        <v>1</v>
      </c>
      <c r="AW10" s="32">
        <f t="shared" si="10"/>
        <v>1</v>
      </c>
      <c r="AX10" s="32">
        <f t="shared" si="10"/>
        <v>1</v>
      </c>
      <c r="AY10" s="32">
        <f t="shared" si="10"/>
        <v>1</v>
      </c>
      <c r="AZ10" s="32">
        <f t="shared" si="10"/>
        <v>1</v>
      </c>
      <c r="BA10" s="32">
        <f t="shared" si="10"/>
        <v>1</v>
      </c>
      <c r="BB10" s="32">
        <f t="shared" si="10"/>
        <v>1</v>
      </c>
      <c r="BC10" s="32">
        <f t="shared" si="10"/>
        <v>1</v>
      </c>
      <c r="BD10" s="32">
        <f t="shared" si="10"/>
        <v>1</v>
      </c>
      <c r="BE10" s="32">
        <f t="shared" si="10"/>
        <v>1</v>
      </c>
      <c r="BF10" s="32">
        <f t="shared" si="11"/>
        <v>1</v>
      </c>
      <c r="BG10" s="32">
        <f t="shared" si="11"/>
        <v>1</v>
      </c>
      <c r="BH10" s="32">
        <f t="shared" si="11"/>
        <v>1</v>
      </c>
      <c r="BI10" s="32">
        <f t="shared" si="11"/>
        <v>1</v>
      </c>
      <c r="BJ10" s="32">
        <f t="shared" si="11"/>
        <v>1</v>
      </c>
      <c r="BK10" s="32">
        <f t="shared" si="11"/>
        <v>1</v>
      </c>
      <c r="BL10" s="32">
        <f t="shared" si="11"/>
        <v>1</v>
      </c>
      <c r="BM10" s="32">
        <f t="shared" si="11"/>
        <v>1</v>
      </c>
      <c r="BN10" s="32">
        <f t="shared" si="11"/>
        <v>1</v>
      </c>
      <c r="BO10" s="32">
        <f t="shared" si="11"/>
        <v>1</v>
      </c>
      <c r="BP10" s="32">
        <f t="shared" si="12"/>
        <v>1</v>
      </c>
      <c r="BQ10" s="32">
        <f t="shared" si="12"/>
        <v>1</v>
      </c>
      <c r="BR10" s="32">
        <f t="shared" si="12"/>
        <v>1</v>
      </c>
      <c r="BS10" s="32">
        <f t="shared" si="12"/>
        <v>1</v>
      </c>
      <c r="BT10" s="32">
        <f t="shared" si="12"/>
        <v>1</v>
      </c>
      <c r="BU10" s="32">
        <f t="shared" si="12"/>
        <v>1</v>
      </c>
      <c r="BV10" s="32">
        <f t="shared" si="12"/>
        <v>1</v>
      </c>
      <c r="BW10" s="32">
        <f t="shared" si="12"/>
        <v>1</v>
      </c>
      <c r="BX10" s="32">
        <f t="shared" si="12"/>
        <v>1</v>
      </c>
      <c r="BY10" s="32">
        <f t="shared" si="12"/>
        <v>1</v>
      </c>
      <c r="BZ10" s="32">
        <f t="shared" si="13"/>
        <v>1</v>
      </c>
      <c r="CA10" s="32">
        <f t="shared" si="13"/>
        <v>0</v>
      </c>
      <c r="CB10" s="32">
        <f t="shared" si="13"/>
        <v>0</v>
      </c>
      <c r="CC10" s="32">
        <f t="shared" si="13"/>
        <v>0</v>
      </c>
      <c r="CD10" s="32">
        <f t="shared" si="13"/>
        <v>0</v>
      </c>
      <c r="CE10" s="32">
        <f t="shared" si="13"/>
        <v>0</v>
      </c>
      <c r="CF10" s="32">
        <f t="shared" si="13"/>
        <v>0</v>
      </c>
      <c r="CG10" s="32">
        <f t="shared" si="13"/>
        <v>0</v>
      </c>
      <c r="CH10" s="32">
        <f t="shared" si="13"/>
        <v>0</v>
      </c>
      <c r="CI10" s="32">
        <f t="shared" si="13"/>
        <v>0</v>
      </c>
      <c r="CJ10" s="32">
        <f t="shared" si="14"/>
        <v>0</v>
      </c>
      <c r="CK10" s="32">
        <f t="shared" si="14"/>
        <v>0</v>
      </c>
      <c r="CL10" s="32">
        <f t="shared" si="14"/>
        <v>0</v>
      </c>
      <c r="CM10" s="32">
        <f t="shared" si="14"/>
        <v>0</v>
      </c>
      <c r="CN10" s="32">
        <f t="shared" si="14"/>
        <v>0</v>
      </c>
      <c r="CO10" s="32">
        <f t="shared" si="14"/>
        <v>0</v>
      </c>
      <c r="CP10" s="32">
        <f t="shared" si="14"/>
        <v>0</v>
      </c>
      <c r="CQ10" s="32">
        <f t="shared" si="14"/>
        <v>0</v>
      </c>
      <c r="CR10" s="32">
        <f t="shared" si="14"/>
        <v>0</v>
      </c>
      <c r="CS10" s="32">
        <f t="shared" si="14"/>
        <v>0</v>
      </c>
      <c r="CT10" s="32">
        <f t="shared" si="15"/>
        <v>0</v>
      </c>
      <c r="CU10" s="32">
        <f t="shared" si="15"/>
        <v>0</v>
      </c>
      <c r="CV10" s="32">
        <f t="shared" si="15"/>
        <v>0</v>
      </c>
      <c r="CW10" s="32">
        <f t="shared" si="15"/>
        <v>0</v>
      </c>
      <c r="CX10" s="32">
        <f t="shared" si="15"/>
        <v>0</v>
      </c>
      <c r="CY10" s="32">
        <f t="shared" si="15"/>
        <v>0</v>
      </c>
      <c r="CZ10" s="32">
        <f t="shared" si="15"/>
        <v>0</v>
      </c>
    </row>
    <row r="11" spans="1:104" x14ac:dyDescent="0.2">
      <c r="A11" s="1" t="s">
        <v>58</v>
      </c>
      <c r="B11" s="1"/>
      <c r="C11" s="2" t="s">
        <v>59</v>
      </c>
      <c r="D11" s="2" t="s">
        <v>65</v>
      </c>
      <c r="E11" s="42">
        <v>1</v>
      </c>
      <c r="F11" s="37" t="s">
        <v>32</v>
      </c>
      <c r="G11" s="37" t="str">
        <f t="shared" si="4"/>
        <v>N/A</v>
      </c>
      <c r="H11" s="37"/>
      <c r="I11" s="6">
        <f t="shared" ref="I11:I16" si="16">IF(OR(P11="",O11=""),0,P11-O11)</f>
        <v>30</v>
      </c>
      <c r="J11" s="6">
        <f t="shared" si="5"/>
        <v>25</v>
      </c>
      <c r="K11" s="55">
        <f t="shared" si="6"/>
        <v>117</v>
      </c>
      <c r="L11" s="55">
        <f t="shared" si="6"/>
        <v>108</v>
      </c>
      <c r="M11" s="55">
        <f t="shared" si="6"/>
        <v>0</v>
      </c>
      <c r="N11" s="55">
        <f t="shared" si="6"/>
        <v>0</v>
      </c>
      <c r="O11" s="7">
        <v>45611</v>
      </c>
      <c r="P11" s="7">
        <v>45641</v>
      </c>
      <c r="Q11" s="9" t="s">
        <v>65</v>
      </c>
      <c r="R11" s="32">
        <f t="shared" si="7"/>
        <v>0</v>
      </c>
      <c r="S11" s="32">
        <f t="shared" si="7"/>
        <v>0</v>
      </c>
      <c r="T11" s="32">
        <f t="shared" si="7"/>
        <v>0</v>
      </c>
      <c r="U11" s="32">
        <f t="shared" si="7"/>
        <v>0</v>
      </c>
      <c r="V11" s="32">
        <f t="shared" si="7"/>
        <v>0</v>
      </c>
      <c r="W11" s="32">
        <f t="shared" si="7"/>
        <v>1</v>
      </c>
      <c r="X11" s="32">
        <f t="shared" si="7"/>
        <v>1</v>
      </c>
      <c r="Y11" s="32">
        <f t="shared" si="7"/>
        <v>1</v>
      </c>
      <c r="Z11" s="32">
        <f t="shared" si="7"/>
        <v>1</v>
      </c>
      <c r="AA11" s="32">
        <f t="shared" si="7"/>
        <v>1</v>
      </c>
      <c r="AB11" s="32">
        <f t="shared" si="8"/>
        <v>1</v>
      </c>
      <c r="AC11" s="32">
        <f t="shared" si="8"/>
        <v>1</v>
      </c>
      <c r="AD11" s="32">
        <f t="shared" si="8"/>
        <v>1</v>
      </c>
      <c r="AE11" s="32">
        <f t="shared" si="8"/>
        <v>1</v>
      </c>
      <c r="AF11" s="32">
        <f t="shared" si="8"/>
        <v>1</v>
      </c>
      <c r="AG11" s="32">
        <f t="shared" si="8"/>
        <v>1</v>
      </c>
      <c r="AH11" s="32">
        <f t="shared" si="8"/>
        <v>1</v>
      </c>
      <c r="AI11" s="32">
        <f t="shared" si="8"/>
        <v>1</v>
      </c>
      <c r="AJ11" s="32">
        <f t="shared" si="8"/>
        <v>1</v>
      </c>
      <c r="AK11" s="32">
        <f t="shared" si="8"/>
        <v>1</v>
      </c>
      <c r="AL11" s="32">
        <f t="shared" si="9"/>
        <v>1</v>
      </c>
      <c r="AM11" s="32">
        <f t="shared" si="9"/>
        <v>1</v>
      </c>
      <c r="AN11" s="32">
        <f t="shared" si="9"/>
        <v>1</v>
      </c>
      <c r="AO11" s="32">
        <f t="shared" si="9"/>
        <v>1</v>
      </c>
      <c r="AP11" s="32">
        <f t="shared" si="9"/>
        <v>1</v>
      </c>
      <c r="AQ11" s="32">
        <f t="shared" si="9"/>
        <v>1</v>
      </c>
      <c r="AR11" s="32">
        <f t="shared" si="9"/>
        <v>1</v>
      </c>
      <c r="AS11" s="32">
        <f t="shared" si="9"/>
        <v>1</v>
      </c>
      <c r="AT11" s="32">
        <f t="shared" si="9"/>
        <v>1</v>
      </c>
      <c r="AU11" s="32">
        <f t="shared" si="9"/>
        <v>1</v>
      </c>
      <c r="AV11" s="32">
        <f t="shared" si="10"/>
        <v>1</v>
      </c>
      <c r="AW11" s="32">
        <f t="shared" si="10"/>
        <v>1</v>
      </c>
      <c r="AX11" s="32">
        <f t="shared" si="10"/>
        <v>1</v>
      </c>
      <c r="AY11" s="32">
        <f t="shared" si="10"/>
        <v>1</v>
      </c>
      <c r="AZ11" s="32">
        <f t="shared" si="10"/>
        <v>1</v>
      </c>
      <c r="BA11" s="32">
        <f t="shared" si="10"/>
        <v>0</v>
      </c>
      <c r="BB11" s="32">
        <f t="shared" si="10"/>
        <v>0</v>
      </c>
      <c r="BC11" s="32">
        <f t="shared" si="10"/>
        <v>0</v>
      </c>
      <c r="BD11" s="32">
        <f t="shared" si="10"/>
        <v>0</v>
      </c>
      <c r="BE11" s="32">
        <f t="shared" si="10"/>
        <v>0</v>
      </c>
      <c r="BF11" s="32">
        <f t="shared" si="11"/>
        <v>0</v>
      </c>
      <c r="BG11" s="32">
        <f t="shared" si="11"/>
        <v>0</v>
      </c>
      <c r="BH11" s="32">
        <f t="shared" si="11"/>
        <v>0</v>
      </c>
      <c r="BI11" s="32">
        <f t="shared" si="11"/>
        <v>0</v>
      </c>
      <c r="BJ11" s="32">
        <f t="shared" si="11"/>
        <v>0</v>
      </c>
      <c r="BK11" s="32">
        <f t="shared" si="11"/>
        <v>0</v>
      </c>
      <c r="BL11" s="32">
        <f t="shared" si="11"/>
        <v>0</v>
      </c>
      <c r="BM11" s="32">
        <f t="shared" si="11"/>
        <v>0</v>
      </c>
      <c r="BN11" s="32">
        <f t="shared" si="11"/>
        <v>0</v>
      </c>
      <c r="BO11" s="32">
        <f t="shared" si="11"/>
        <v>0</v>
      </c>
      <c r="BP11" s="32">
        <f t="shared" si="12"/>
        <v>0</v>
      </c>
      <c r="BQ11" s="32">
        <f t="shared" si="12"/>
        <v>0</v>
      </c>
      <c r="BR11" s="32">
        <f t="shared" si="12"/>
        <v>0</v>
      </c>
      <c r="BS11" s="32">
        <f t="shared" si="12"/>
        <v>0</v>
      </c>
      <c r="BT11" s="32">
        <f t="shared" si="12"/>
        <v>0</v>
      </c>
      <c r="BU11" s="32">
        <f t="shared" si="12"/>
        <v>0</v>
      </c>
      <c r="BV11" s="32">
        <f t="shared" si="12"/>
        <v>0</v>
      </c>
      <c r="BW11" s="32">
        <f t="shared" si="12"/>
        <v>0</v>
      </c>
      <c r="BX11" s="32">
        <f t="shared" si="12"/>
        <v>0</v>
      </c>
      <c r="BY11" s="32">
        <f t="shared" si="12"/>
        <v>0</v>
      </c>
      <c r="BZ11" s="32">
        <f t="shared" si="13"/>
        <v>0</v>
      </c>
      <c r="CA11" s="32">
        <f t="shared" si="13"/>
        <v>0</v>
      </c>
      <c r="CB11" s="32">
        <f t="shared" si="13"/>
        <v>0</v>
      </c>
      <c r="CC11" s="32">
        <f t="shared" si="13"/>
        <v>0</v>
      </c>
      <c r="CD11" s="32">
        <f t="shared" si="13"/>
        <v>0</v>
      </c>
      <c r="CE11" s="32">
        <f t="shared" si="13"/>
        <v>0</v>
      </c>
      <c r="CF11" s="32">
        <f t="shared" si="13"/>
        <v>0</v>
      </c>
      <c r="CG11" s="32">
        <f t="shared" si="13"/>
        <v>0</v>
      </c>
      <c r="CH11" s="32">
        <f t="shared" si="13"/>
        <v>0</v>
      </c>
      <c r="CI11" s="32">
        <f t="shared" si="13"/>
        <v>0</v>
      </c>
      <c r="CJ11" s="32">
        <f t="shared" si="14"/>
        <v>0</v>
      </c>
      <c r="CK11" s="32">
        <f t="shared" si="14"/>
        <v>0</v>
      </c>
      <c r="CL11" s="32">
        <f t="shared" si="14"/>
        <v>0</v>
      </c>
      <c r="CM11" s="32">
        <f t="shared" si="14"/>
        <v>0</v>
      </c>
      <c r="CN11" s="32">
        <f t="shared" si="14"/>
        <v>0</v>
      </c>
      <c r="CO11" s="32">
        <f t="shared" si="14"/>
        <v>0</v>
      </c>
      <c r="CP11" s="32">
        <f t="shared" si="14"/>
        <v>0</v>
      </c>
      <c r="CQ11" s="32">
        <f t="shared" si="14"/>
        <v>0</v>
      </c>
      <c r="CR11" s="32">
        <f t="shared" si="14"/>
        <v>0</v>
      </c>
      <c r="CS11" s="32">
        <f t="shared" si="14"/>
        <v>0</v>
      </c>
      <c r="CT11" s="32">
        <f t="shared" si="15"/>
        <v>0</v>
      </c>
      <c r="CU11" s="32">
        <f t="shared" si="15"/>
        <v>0</v>
      </c>
      <c r="CV11" s="32">
        <f t="shared" si="15"/>
        <v>0</v>
      </c>
      <c r="CW11" s="32">
        <f t="shared" si="15"/>
        <v>0</v>
      </c>
      <c r="CX11" s="32">
        <f t="shared" si="15"/>
        <v>0</v>
      </c>
      <c r="CY11" s="32">
        <f t="shared" si="15"/>
        <v>0</v>
      </c>
      <c r="CZ11" s="32">
        <f t="shared" si="15"/>
        <v>0</v>
      </c>
    </row>
    <row r="12" spans="1:104" x14ac:dyDescent="0.2">
      <c r="A12" s="1" t="s">
        <v>58</v>
      </c>
      <c r="B12" s="1"/>
      <c r="C12" s="2" t="s">
        <v>59</v>
      </c>
      <c r="D12" s="2" t="s">
        <v>64</v>
      </c>
      <c r="E12" s="42">
        <v>1</v>
      </c>
      <c r="F12" s="37" t="s">
        <v>32</v>
      </c>
      <c r="G12" s="37" t="str">
        <f t="shared" si="4"/>
        <v>N/A</v>
      </c>
      <c r="H12" s="37"/>
      <c r="I12" s="6">
        <f t="shared" si="16"/>
        <v>66</v>
      </c>
      <c r="J12" s="6">
        <f t="shared" si="5"/>
        <v>54</v>
      </c>
      <c r="K12" s="55">
        <f t="shared" si="6"/>
        <v>117</v>
      </c>
      <c r="L12" s="55">
        <f t="shared" si="6"/>
        <v>225</v>
      </c>
      <c r="M12" s="55">
        <f t="shared" si="6"/>
        <v>144</v>
      </c>
      <c r="N12" s="55">
        <f t="shared" si="6"/>
        <v>0</v>
      </c>
      <c r="O12" s="7">
        <v>45611</v>
      </c>
      <c r="P12" s="7">
        <v>45677</v>
      </c>
      <c r="Q12" s="9" t="s">
        <v>64</v>
      </c>
      <c r="R12" s="32">
        <f t="shared" si="7"/>
        <v>0</v>
      </c>
      <c r="S12" s="32">
        <f t="shared" si="7"/>
        <v>0</v>
      </c>
      <c r="T12" s="32">
        <f t="shared" si="7"/>
        <v>0</v>
      </c>
      <c r="U12" s="32">
        <f t="shared" si="7"/>
        <v>0</v>
      </c>
      <c r="V12" s="32">
        <f t="shared" si="7"/>
        <v>0</v>
      </c>
      <c r="W12" s="32">
        <f t="shared" si="7"/>
        <v>1</v>
      </c>
      <c r="X12" s="32">
        <f t="shared" si="7"/>
        <v>1</v>
      </c>
      <c r="Y12" s="32">
        <f t="shared" si="7"/>
        <v>1</v>
      </c>
      <c r="Z12" s="32">
        <f t="shared" si="7"/>
        <v>1</v>
      </c>
      <c r="AA12" s="32">
        <f t="shared" si="7"/>
        <v>1</v>
      </c>
      <c r="AB12" s="32">
        <f t="shared" si="8"/>
        <v>1</v>
      </c>
      <c r="AC12" s="32">
        <f t="shared" si="8"/>
        <v>1</v>
      </c>
      <c r="AD12" s="32">
        <f t="shared" si="8"/>
        <v>1</v>
      </c>
      <c r="AE12" s="32">
        <f t="shared" si="8"/>
        <v>1</v>
      </c>
      <c r="AF12" s="32">
        <f t="shared" si="8"/>
        <v>1</v>
      </c>
      <c r="AG12" s="32">
        <f t="shared" si="8"/>
        <v>1</v>
      </c>
      <c r="AH12" s="32">
        <f t="shared" si="8"/>
        <v>1</v>
      </c>
      <c r="AI12" s="32">
        <f t="shared" si="8"/>
        <v>1</v>
      </c>
      <c r="AJ12" s="32">
        <f t="shared" si="8"/>
        <v>1</v>
      </c>
      <c r="AK12" s="32">
        <f t="shared" si="8"/>
        <v>1</v>
      </c>
      <c r="AL12" s="32">
        <f t="shared" si="9"/>
        <v>1</v>
      </c>
      <c r="AM12" s="32">
        <f t="shared" si="9"/>
        <v>1</v>
      </c>
      <c r="AN12" s="32">
        <f t="shared" si="9"/>
        <v>1</v>
      </c>
      <c r="AO12" s="32">
        <f t="shared" si="9"/>
        <v>1</v>
      </c>
      <c r="AP12" s="32">
        <f t="shared" si="9"/>
        <v>1</v>
      </c>
      <c r="AQ12" s="32">
        <f t="shared" si="9"/>
        <v>1</v>
      </c>
      <c r="AR12" s="32">
        <f t="shared" si="9"/>
        <v>1</v>
      </c>
      <c r="AS12" s="32">
        <f t="shared" si="9"/>
        <v>1</v>
      </c>
      <c r="AT12" s="32">
        <f t="shared" si="9"/>
        <v>1</v>
      </c>
      <c r="AU12" s="32">
        <f t="shared" si="9"/>
        <v>1</v>
      </c>
      <c r="AV12" s="32">
        <f t="shared" si="10"/>
        <v>1</v>
      </c>
      <c r="AW12" s="32">
        <f t="shared" si="10"/>
        <v>1</v>
      </c>
      <c r="AX12" s="32">
        <f t="shared" si="10"/>
        <v>1</v>
      </c>
      <c r="AY12" s="32">
        <f t="shared" si="10"/>
        <v>1</v>
      </c>
      <c r="AZ12" s="32">
        <f t="shared" si="10"/>
        <v>1</v>
      </c>
      <c r="BA12" s="32">
        <f t="shared" si="10"/>
        <v>1</v>
      </c>
      <c r="BB12" s="32">
        <f t="shared" si="10"/>
        <v>1</v>
      </c>
      <c r="BC12" s="32">
        <f t="shared" si="10"/>
        <v>1</v>
      </c>
      <c r="BD12" s="32">
        <f t="shared" si="10"/>
        <v>1</v>
      </c>
      <c r="BE12" s="32">
        <f t="shared" si="10"/>
        <v>1</v>
      </c>
      <c r="BF12" s="32">
        <f t="shared" si="11"/>
        <v>1</v>
      </c>
      <c r="BG12" s="32">
        <f t="shared" si="11"/>
        <v>1</v>
      </c>
      <c r="BH12" s="32">
        <f t="shared" si="11"/>
        <v>1</v>
      </c>
      <c r="BI12" s="32">
        <f t="shared" si="11"/>
        <v>1</v>
      </c>
      <c r="BJ12" s="32">
        <f t="shared" si="11"/>
        <v>1</v>
      </c>
      <c r="BK12" s="32">
        <f t="shared" si="11"/>
        <v>1</v>
      </c>
      <c r="BL12" s="32">
        <f t="shared" si="11"/>
        <v>1</v>
      </c>
      <c r="BM12" s="32">
        <f t="shared" si="11"/>
        <v>1</v>
      </c>
      <c r="BN12" s="32">
        <f t="shared" si="11"/>
        <v>1</v>
      </c>
      <c r="BO12" s="32">
        <f t="shared" si="11"/>
        <v>1</v>
      </c>
      <c r="BP12" s="32">
        <f t="shared" si="12"/>
        <v>1</v>
      </c>
      <c r="BQ12" s="32">
        <f t="shared" si="12"/>
        <v>1</v>
      </c>
      <c r="BR12" s="32">
        <f t="shared" si="12"/>
        <v>1</v>
      </c>
      <c r="BS12" s="32">
        <f t="shared" si="12"/>
        <v>1</v>
      </c>
      <c r="BT12" s="32">
        <f t="shared" si="12"/>
        <v>1</v>
      </c>
      <c r="BU12" s="32">
        <f t="shared" si="12"/>
        <v>1</v>
      </c>
      <c r="BV12" s="32">
        <f t="shared" si="12"/>
        <v>1</v>
      </c>
      <c r="BW12" s="32">
        <f t="shared" si="12"/>
        <v>1</v>
      </c>
      <c r="BX12" s="32">
        <f t="shared" si="12"/>
        <v>1</v>
      </c>
      <c r="BY12" s="32">
        <f t="shared" si="12"/>
        <v>1</v>
      </c>
      <c r="BZ12" s="32">
        <f t="shared" si="13"/>
        <v>1</v>
      </c>
      <c r="CA12" s="32">
        <f t="shared" si="13"/>
        <v>1</v>
      </c>
      <c r="CB12" s="32">
        <f t="shared" si="13"/>
        <v>1</v>
      </c>
      <c r="CC12" s="32">
        <f t="shared" si="13"/>
        <v>1</v>
      </c>
      <c r="CD12" s="32">
        <f t="shared" si="13"/>
        <v>1</v>
      </c>
      <c r="CE12" s="32">
        <f t="shared" si="13"/>
        <v>1</v>
      </c>
      <c r="CF12" s="32">
        <f t="shared" si="13"/>
        <v>1</v>
      </c>
      <c r="CG12" s="32">
        <f t="shared" si="13"/>
        <v>1</v>
      </c>
      <c r="CH12" s="32">
        <f t="shared" si="13"/>
        <v>1</v>
      </c>
      <c r="CI12" s="32">
        <f t="shared" si="13"/>
        <v>1</v>
      </c>
      <c r="CJ12" s="32">
        <f t="shared" si="14"/>
        <v>1</v>
      </c>
      <c r="CK12" s="32">
        <f t="shared" si="14"/>
        <v>0</v>
      </c>
      <c r="CL12" s="32">
        <f t="shared" si="14"/>
        <v>0</v>
      </c>
      <c r="CM12" s="32">
        <f t="shared" si="14"/>
        <v>0</v>
      </c>
      <c r="CN12" s="32">
        <f t="shared" si="14"/>
        <v>0</v>
      </c>
      <c r="CO12" s="32">
        <f t="shared" si="14"/>
        <v>0</v>
      </c>
      <c r="CP12" s="32">
        <f t="shared" si="14"/>
        <v>0</v>
      </c>
      <c r="CQ12" s="32">
        <f t="shared" si="14"/>
        <v>0</v>
      </c>
      <c r="CR12" s="32">
        <f t="shared" si="14"/>
        <v>0</v>
      </c>
      <c r="CS12" s="32">
        <f t="shared" si="14"/>
        <v>0</v>
      </c>
      <c r="CT12" s="32">
        <f t="shared" si="15"/>
        <v>0</v>
      </c>
      <c r="CU12" s="32">
        <f t="shared" si="15"/>
        <v>0</v>
      </c>
      <c r="CV12" s="32">
        <f t="shared" si="15"/>
        <v>0</v>
      </c>
      <c r="CW12" s="32">
        <f t="shared" si="15"/>
        <v>0</v>
      </c>
      <c r="CX12" s="32">
        <f t="shared" si="15"/>
        <v>0</v>
      </c>
      <c r="CY12" s="32">
        <f t="shared" si="15"/>
        <v>0</v>
      </c>
      <c r="CZ12" s="32">
        <f t="shared" si="15"/>
        <v>0</v>
      </c>
    </row>
    <row r="13" spans="1:104" x14ac:dyDescent="0.2">
      <c r="A13" s="1" t="s">
        <v>58</v>
      </c>
      <c r="B13" s="1"/>
      <c r="C13" s="2" t="s">
        <v>59</v>
      </c>
      <c r="D13" s="2" t="s">
        <v>119</v>
      </c>
      <c r="E13" s="42">
        <v>1</v>
      </c>
      <c r="F13" s="37" t="s">
        <v>32</v>
      </c>
      <c r="G13" s="37" t="str">
        <f t="shared" si="4"/>
        <v>N/A</v>
      </c>
      <c r="H13" s="37"/>
      <c r="I13" s="6">
        <f t="shared" si="16"/>
        <v>61</v>
      </c>
      <c r="J13" s="6">
        <f t="shared" si="5"/>
        <v>50</v>
      </c>
      <c r="K13" s="55">
        <f t="shared" si="6"/>
        <v>117</v>
      </c>
      <c r="L13" s="55">
        <f t="shared" si="6"/>
        <v>225</v>
      </c>
      <c r="M13" s="55">
        <f t="shared" si="6"/>
        <v>108</v>
      </c>
      <c r="N13" s="55">
        <f t="shared" si="6"/>
        <v>0</v>
      </c>
      <c r="O13" s="7">
        <v>45611</v>
      </c>
      <c r="P13" s="7">
        <v>45672</v>
      </c>
      <c r="Q13" s="9" t="s">
        <v>119</v>
      </c>
      <c r="R13" s="32">
        <f t="shared" si="7"/>
        <v>0</v>
      </c>
      <c r="S13" s="32">
        <f t="shared" si="7"/>
        <v>0</v>
      </c>
      <c r="T13" s="32">
        <f t="shared" si="7"/>
        <v>0</v>
      </c>
      <c r="U13" s="32">
        <f t="shared" si="7"/>
        <v>0</v>
      </c>
      <c r="V13" s="32">
        <f t="shared" si="7"/>
        <v>0</v>
      </c>
      <c r="W13" s="32">
        <f t="shared" si="7"/>
        <v>1</v>
      </c>
      <c r="X13" s="32">
        <f t="shared" si="7"/>
        <v>1</v>
      </c>
      <c r="Y13" s="32">
        <f t="shared" si="7"/>
        <v>1</v>
      </c>
      <c r="Z13" s="32">
        <f t="shared" si="7"/>
        <v>1</v>
      </c>
      <c r="AA13" s="32">
        <f t="shared" si="7"/>
        <v>1</v>
      </c>
      <c r="AB13" s="32">
        <f t="shared" si="8"/>
        <v>1</v>
      </c>
      <c r="AC13" s="32">
        <f t="shared" si="8"/>
        <v>1</v>
      </c>
      <c r="AD13" s="32">
        <f t="shared" si="8"/>
        <v>1</v>
      </c>
      <c r="AE13" s="32">
        <f t="shared" si="8"/>
        <v>1</v>
      </c>
      <c r="AF13" s="32">
        <f t="shared" si="8"/>
        <v>1</v>
      </c>
      <c r="AG13" s="32">
        <f t="shared" si="8"/>
        <v>1</v>
      </c>
      <c r="AH13" s="32">
        <f t="shared" si="8"/>
        <v>1</v>
      </c>
      <c r="AI13" s="32">
        <f t="shared" si="8"/>
        <v>1</v>
      </c>
      <c r="AJ13" s="32">
        <f t="shared" si="8"/>
        <v>1</v>
      </c>
      <c r="AK13" s="32">
        <f t="shared" si="8"/>
        <v>1</v>
      </c>
      <c r="AL13" s="32">
        <f t="shared" si="9"/>
        <v>1</v>
      </c>
      <c r="AM13" s="32">
        <f t="shared" si="9"/>
        <v>1</v>
      </c>
      <c r="AN13" s="32">
        <f t="shared" si="9"/>
        <v>1</v>
      </c>
      <c r="AO13" s="32">
        <f t="shared" si="9"/>
        <v>1</v>
      </c>
      <c r="AP13" s="32">
        <f t="shared" si="9"/>
        <v>1</v>
      </c>
      <c r="AQ13" s="32">
        <f t="shared" si="9"/>
        <v>1</v>
      </c>
      <c r="AR13" s="32">
        <f t="shared" si="9"/>
        <v>1</v>
      </c>
      <c r="AS13" s="32">
        <f t="shared" si="9"/>
        <v>1</v>
      </c>
      <c r="AT13" s="32">
        <f t="shared" si="9"/>
        <v>1</v>
      </c>
      <c r="AU13" s="32">
        <f t="shared" si="9"/>
        <v>1</v>
      </c>
      <c r="AV13" s="32">
        <f t="shared" si="10"/>
        <v>1</v>
      </c>
      <c r="AW13" s="32">
        <f t="shared" si="10"/>
        <v>1</v>
      </c>
      <c r="AX13" s="32">
        <f t="shared" si="10"/>
        <v>1</v>
      </c>
      <c r="AY13" s="32">
        <f t="shared" si="10"/>
        <v>1</v>
      </c>
      <c r="AZ13" s="32">
        <f t="shared" si="10"/>
        <v>1</v>
      </c>
      <c r="BA13" s="32">
        <f t="shared" si="10"/>
        <v>1</v>
      </c>
      <c r="BB13" s="32">
        <f t="shared" si="10"/>
        <v>1</v>
      </c>
      <c r="BC13" s="32">
        <f t="shared" si="10"/>
        <v>1</v>
      </c>
      <c r="BD13" s="32">
        <f t="shared" si="10"/>
        <v>1</v>
      </c>
      <c r="BE13" s="32">
        <f t="shared" si="10"/>
        <v>1</v>
      </c>
      <c r="BF13" s="32">
        <f t="shared" si="11"/>
        <v>1</v>
      </c>
      <c r="BG13" s="32">
        <f t="shared" si="11"/>
        <v>1</v>
      </c>
      <c r="BH13" s="32">
        <f t="shared" si="11"/>
        <v>1</v>
      </c>
      <c r="BI13" s="32">
        <f t="shared" si="11"/>
        <v>1</v>
      </c>
      <c r="BJ13" s="32">
        <f t="shared" si="11"/>
        <v>1</v>
      </c>
      <c r="BK13" s="32">
        <f t="shared" si="11"/>
        <v>1</v>
      </c>
      <c r="BL13" s="32">
        <f t="shared" si="11"/>
        <v>1</v>
      </c>
      <c r="BM13" s="32">
        <f t="shared" si="11"/>
        <v>1</v>
      </c>
      <c r="BN13" s="32">
        <f t="shared" si="11"/>
        <v>1</v>
      </c>
      <c r="BO13" s="32">
        <f t="shared" si="11"/>
        <v>1</v>
      </c>
      <c r="BP13" s="32">
        <f t="shared" si="12"/>
        <v>1</v>
      </c>
      <c r="BQ13" s="32">
        <f t="shared" si="12"/>
        <v>1</v>
      </c>
      <c r="BR13" s="32">
        <f t="shared" si="12"/>
        <v>1</v>
      </c>
      <c r="BS13" s="32">
        <f t="shared" si="12"/>
        <v>1</v>
      </c>
      <c r="BT13" s="32">
        <f t="shared" si="12"/>
        <v>1</v>
      </c>
      <c r="BU13" s="32">
        <f t="shared" si="12"/>
        <v>1</v>
      </c>
      <c r="BV13" s="32">
        <f t="shared" si="12"/>
        <v>1</v>
      </c>
      <c r="BW13" s="32">
        <f t="shared" si="12"/>
        <v>1</v>
      </c>
      <c r="BX13" s="32">
        <f t="shared" si="12"/>
        <v>1</v>
      </c>
      <c r="BY13" s="32">
        <f t="shared" si="12"/>
        <v>1</v>
      </c>
      <c r="BZ13" s="32">
        <f t="shared" si="13"/>
        <v>1</v>
      </c>
      <c r="CA13" s="32">
        <f t="shared" si="13"/>
        <v>1</v>
      </c>
      <c r="CB13" s="32">
        <f t="shared" si="13"/>
        <v>1</v>
      </c>
      <c r="CC13" s="32">
        <f t="shared" si="13"/>
        <v>1</v>
      </c>
      <c r="CD13" s="32">
        <f t="shared" si="13"/>
        <v>1</v>
      </c>
      <c r="CE13" s="32">
        <f t="shared" si="13"/>
        <v>1</v>
      </c>
      <c r="CF13" s="32">
        <f t="shared" si="13"/>
        <v>0</v>
      </c>
      <c r="CG13" s="32">
        <f t="shared" si="13"/>
        <v>0</v>
      </c>
      <c r="CH13" s="32">
        <f t="shared" si="13"/>
        <v>0</v>
      </c>
      <c r="CI13" s="32">
        <f t="shared" si="13"/>
        <v>0</v>
      </c>
      <c r="CJ13" s="32">
        <f t="shared" si="14"/>
        <v>0</v>
      </c>
      <c r="CK13" s="32">
        <f t="shared" si="14"/>
        <v>0</v>
      </c>
      <c r="CL13" s="32">
        <f t="shared" si="14"/>
        <v>0</v>
      </c>
      <c r="CM13" s="32">
        <f t="shared" si="14"/>
        <v>0</v>
      </c>
      <c r="CN13" s="32">
        <f t="shared" si="14"/>
        <v>0</v>
      </c>
      <c r="CO13" s="32">
        <f t="shared" si="14"/>
        <v>0</v>
      </c>
      <c r="CP13" s="32">
        <f t="shared" si="14"/>
        <v>0</v>
      </c>
      <c r="CQ13" s="32">
        <f t="shared" si="14"/>
        <v>0</v>
      </c>
      <c r="CR13" s="32">
        <f t="shared" si="14"/>
        <v>0</v>
      </c>
      <c r="CS13" s="32">
        <f t="shared" si="14"/>
        <v>0</v>
      </c>
      <c r="CT13" s="32">
        <f t="shared" si="15"/>
        <v>0</v>
      </c>
      <c r="CU13" s="32">
        <f t="shared" si="15"/>
        <v>0</v>
      </c>
      <c r="CV13" s="32">
        <f t="shared" si="15"/>
        <v>0</v>
      </c>
      <c r="CW13" s="32">
        <f t="shared" si="15"/>
        <v>0</v>
      </c>
      <c r="CX13" s="32">
        <f t="shared" si="15"/>
        <v>0</v>
      </c>
      <c r="CY13" s="32">
        <f t="shared" si="15"/>
        <v>0</v>
      </c>
      <c r="CZ13" s="32">
        <f t="shared" si="15"/>
        <v>0</v>
      </c>
    </row>
    <row r="14" spans="1:104" x14ac:dyDescent="0.2">
      <c r="A14" s="1" t="s">
        <v>58</v>
      </c>
      <c r="B14" s="1"/>
      <c r="C14" s="2" t="s">
        <v>59</v>
      </c>
      <c r="D14" s="2" t="s">
        <v>119</v>
      </c>
      <c r="E14" s="42">
        <v>2</v>
      </c>
      <c r="F14" s="37" t="s">
        <v>32</v>
      </c>
      <c r="G14" s="37" t="str">
        <f>_xlfn.XLOOKUP(F14,E$30:E$59,F$30:F$59,"N/A",0,1)</f>
        <v>N/A</v>
      </c>
      <c r="H14" s="37"/>
      <c r="I14" s="6">
        <f t="shared" si="16"/>
        <v>63</v>
      </c>
      <c r="J14" s="6">
        <f t="shared" si="5"/>
        <v>52</v>
      </c>
      <c r="K14" s="55">
        <f t="shared" si="6"/>
        <v>99</v>
      </c>
      <c r="L14" s="55">
        <f t="shared" si="6"/>
        <v>225</v>
      </c>
      <c r="M14" s="55">
        <f t="shared" si="6"/>
        <v>144</v>
      </c>
      <c r="N14" s="55">
        <f t="shared" si="6"/>
        <v>0</v>
      </c>
      <c r="O14" s="7">
        <v>45614</v>
      </c>
      <c r="P14" s="7">
        <v>45677</v>
      </c>
      <c r="Q14" s="9" t="s">
        <v>119</v>
      </c>
      <c r="R14" s="32">
        <f t="shared" si="7"/>
        <v>0</v>
      </c>
      <c r="S14" s="32">
        <f t="shared" si="7"/>
        <v>0</v>
      </c>
      <c r="T14" s="32">
        <f t="shared" si="7"/>
        <v>0</v>
      </c>
      <c r="U14" s="32">
        <f t="shared" si="7"/>
        <v>0</v>
      </c>
      <c r="V14" s="32">
        <f t="shared" si="7"/>
        <v>0</v>
      </c>
      <c r="W14" s="32">
        <f t="shared" si="7"/>
        <v>0</v>
      </c>
      <c r="X14" s="32">
        <f t="shared" si="7"/>
        <v>0</v>
      </c>
      <c r="Y14" s="32">
        <f t="shared" si="7"/>
        <v>0</v>
      </c>
      <c r="Z14" s="32">
        <f t="shared" si="7"/>
        <v>1</v>
      </c>
      <c r="AA14" s="32">
        <f t="shared" si="7"/>
        <v>1</v>
      </c>
      <c r="AB14" s="32">
        <f t="shared" si="8"/>
        <v>1</v>
      </c>
      <c r="AC14" s="32">
        <f t="shared" si="8"/>
        <v>1</v>
      </c>
      <c r="AD14" s="32">
        <f t="shared" si="8"/>
        <v>1</v>
      </c>
      <c r="AE14" s="32">
        <f t="shared" si="8"/>
        <v>1</v>
      </c>
      <c r="AF14" s="32">
        <f t="shared" si="8"/>
        <v>1</v>
      </c>
      <c r="AG14" s="32">
        <f t="shared" si="8"/>
        <v>1</v>
      </c>
      <c r="AH14" s="32">
        <f t="shared" si="8"/>
        <v>1</v>
      </c>
      <c r="AI14" s="32">
        <f t="shared" si="8"/>
        <v>1</v>
      </c>
      <c r="AJ14" s="32">
        <f t="shared" si="8"/>
        <v>1</v>
      </c>
      <c r="AK14" s="32">
        <f t="shared" si="8"/>
        <v>1</v>
      </c>
      <c r="AL14" s="32">
        <f t="shared" si="9"/>
        <v>1</v>
      </c>
      <c r="AM14" s="32">
        <f t="shared" si="9"/>
        <v>1</v>
      </c>
      <c r="AN14" s="32">
        <f t="shared" si="9"/>
        <v>1</v>
      </c>
      <c r="AO14" s="32">
        <f t="shared" si="9"/>
        <v>1</v>
      </c>
      <c r="AP14" s="32">
        <f t="shared" si="9"/>
        <v>1</v>
      </c>
      <c r="AQ14" s="32">
        <f t="shared" si="9"/>
        <v>1</v>
      </c>
      <c r="AR14" s="32">
        <f t="shared" si="9"/>
        <v>1</v>
      </c>
      <c r="AS14" s="32">
        <f t="shared" si="9"/>
        <v>1</v>
      </c>
      <c r="AT14" s="32">
        <f t="shared" si="9"/>
        <v>1</v>
      </c>
      <c r="AU14" s="32">
        <f t="shared" si="9"/>
        <v>1</v>
      </c>
      <c r="AV14" s="32">
        <f t="shared" si="10"/>
        <v>1</v>
      </c>
      <c r="AW14" s="32">
        <f t="shared" si="10"/>
        <v>1</v>
      </c>
      <c r="AX14" s="32">
        <f t="shared" si="10"/>
        <v>1</v>
      </c>
      <c r="AY14" s="32">
        <f t="shared" si="10"/>
        <v>1</v>
      </c>
      <c r="AZ14" s="32">
        <f t="shared" si="10"/>
        <v>1</v>
      </c>
      <c r="BA14" s="32">
        <f t="shared" si="10"/>
        <v>1</v>
      </c>
      <c r="BB14" s="32">
        <f t="shared" si="10"/>
        <v>1</v>
      </c>
      <c r="BC14" s="32">
        <f t="shared" si="10"/>
        <v>1</v>
      </c>
      <c r="BD14" s="32">
        <f t="shared" si="10"/>
        <v>1</v>
      </c>
      <c r="BE14" s="32">
        <f t="shared" si="10"/>
        <v>1</v>
      </c>
      <c r="BF14" s="32">
        <f t="shared" si="11"/>
        <v>1</v>
      </c>
      <c r="BG14" s="32">
        <f t="shared" si="11"/>
        <v>1</v>
      </c>
      <c r="BH14" s="32">
        <f t="shared" si="11"/>
        <v>1</v>
      </c>
      <c r="BI14" s="32">
        <f t="shared" si="11"/>
        <v>1</v>
      </c>
      <c r="BJ14" s="32">
        <f t="shared" si="11"/>
        <v>1</v>
      </c>
      <c r="BK14" s="32">
        <f t="shared" si="11"/>
        <v>1</v>
      </c>
      <c r="BL14" s="32">
        <f t="shared" si="11"/>
        <v>1</v>
      </c>
      <c r="BM14" s="32">
        <f t="shared" si="11"/>
        <v>1</v>
      </c>
      <c r="BN14" s="32">
        <f t="shared" si="11"/>
        <v>1</v>
      </c>
      <c r="BO14" s="32">
        <f t="shared" si="11"/>
        <v>1</v>
      </c>
      <c r="BP14" s="32">
        <f t="shared" si="12"/>
        <v>1</v>
      </c>
      <c r="BQ14" s="32">
        <f t="shared" si="12"/>
        <v>1</v>
      </c>
      <c r="BR14" s="32">
        <f t="shared" si="12"/>
        <v>1</v>
      </c>
      <c r="BS14" s="32">
        <f t="shared" si="12"/>
        <v>1</v>
      </c>
      <c r="BT14" s="32">
        <f t="shared" si="12"/>
        <v>1</v>
      </c>
      <c r="BU14" s="32">
        <f t="shared" si="12"/>
        <v>1</v>
      </c>
      <c r="BV14" s="32">
        <f t="shared" si="12"/>
        <v>1</v>
      </c>
      <c r="BW14" s="32">
        <f t="shared" si="12"/>
        <v>1</v>
      </c>
      <c r="BX14" s="32">
        <f t="shared" si="12"/>
        <v>1</v>
      </c>
      <c r="BY14" s="32">
        <f t="shared" si="12"/>
        <v>1</v>
      </c>
      <c r="BZ14" s="32">
        <f t="shared" si="13"/>
        <v>1</v>
      </c>
      <c r="CA14" s="32">
        <f t="shared" si="13"/>
        <v>1</v>
      </c>
      <c r="CB14" s="32">
        <f t="shared" si="13"/>
        <v>1</v>
      </c>
      <c r="CC14" s="32">
        <f t="shared" si="13"/>
        <v>1</v>
      </c>
      <c r="CD14" s="32">
        <f t="shared" si="13"/>
        <v>1</v>
      </c>
      <c r="CE14" s="32">
        <f t="shared" si="13"/>
        <v>1</v>
      </c>
      <c r="CF14" s="32">
        <f t="shared" si="13"/>
        <v>1</v>
      </c>
      <c r="CG14" s="32">
        <f t="shared" si="13"/>
        <v>1</v>
      </c>
      <c r="CH14" s="32">
        <f t="shared" si="13"/>
        <v>1</v>
      </c>
      <c r="CI14" s="32">
        <f t="shared" si="13"/>
        <v>1</v>
      </c>
      <c r="CJ14" s="32">
        <f t="shared" si="14"/>
        <v>1</v>
      </c>
      <c r="CK14" s="32">
        <f t="shared" si="14"/>
        <v>0</v>
      </c>
      <c r="CL14" s="32">
        <f t="shared" si="14"/>
        <v>0</v>
      </c>
      <c r="CM14" s="32">
        <f t="shared" si="14"/>
        <v>0</v>
      </c>
      <c r="CN14" s="32">
        <f t="shared" si="14"/>
        <v>0</v>
      </c>
      <c r="CO14" s="32">
        <f t="shared" si="14"/>
        <v>0</v>
      </c>
      <c r="CP14" s="32">
        <f t="shared" si="14"/>
        <v>0</v>
      </c>
      <c r="CQ14" s="32">
        <f t="shared" si="14"/>
        <v>0</v>
      </c>
      <c r="CR14" s="32">
        <f t="shared" si="14"/>
        <v>0</v>
      </c>
      <c r="CS14" s="32">
        <f t="shared" si="14"/>
        <v>0</v>
      </c>
      <c r="CT14" s="32">
        <f t="shared" si="15"/>
        <v>0</v>
      </c>
      <c r="CU14" s="32">
        <f t="shared" si="15"/>
        <v>0</v>
      </c>
      <c r="CV14" s="32">
        <f t="shared" si="15"/>
        <v>0</v>
      </c>
      <c r="CW14" s="32">
        <f t="shared" si="15"/>
        <v>0</v>
      </c>
      <c r="CX14" s="32">
        <f t="shared" si="15"/>
        <v>0</v>
      </c>
      <c r="CY14" s="32">
        <f t="shared" si="15"/>
        <v>0</v>
      </c>
      <c r="CZ14" s="32">
        <f t="shared" si="15"/>
        <v>0</v>
      </c>
    </row>
    <row r="15" spans="1:104" x14ac:dyDescent="0.2">
      <c r="A15" s="1" t="s">
        <v>58</v>
      </c>
      <c r="B15" s="1"/>
      <c r="C15" s="2" t="s">
        <v>59</v>
      </c>
      <c r="D15" s="2" t="s">
        <v>66</v>
      </c>
      <c r="E15" s="42">
        <v>1</v>
      </c>
      <c r="F15" s="37" t="s">
        <v>32</v>
      </c>
      <c r="G15" s="37" t="str">
        <f>_xlfn.XLOOKUP(F15,E$30:E$59,F$30:F$59,"N/A",0,1)</f>
        <v>N/A</v>
      </c>
      <c r="H15" s="37"/>
      <c r="I15" s="6">
        <f t="shared" si="16"/>
        <v>45</v>
      </c>
      <c r="J15" s="6">
        <f t="shared" si="5"/>
        <v>38</v>
      </c>
      <c r="K15" s="55">
        <f t="shared" si="6"/>
        <v>0</v>
      </c>
      <c r="L15" s="55">
        <f t="shared" si="6"/>
        <v>117</v>
      </c>
      <c r="M15" s="55">
        <f t="shared" si="6"/>
        <v>225</v>
      </c>
      <c r="N15" s="55">
        <f t="shared" si="6"/>
        <v>0</v>
      </c>
      <c r="O15" s="7">
        <v>45642</v>
      </c>
      <c r="P15" s="7">
        <v>45687</v>
      </c>
      <c r="Q15" s="9" t="s">
        <v>66</v>
      </c>
      <c r="R15" s="32">
        <f t="shared" si="7"/>
        <v>0</v>
      </c>
      <c r="S15" s="32">
        <f t="shared" si="7"/>
        <v>0</v>
      </c>
      <c r="T15" s="32">
        <f t="shared" si="7"/>
        <v>0</v>
      </c>
      <c r="U15" s="32">
        <f t="shared" si="7"/>
        <v>0</v>
      </c>
      <c r="V15" s="32">
        <f t="shared" si="7"/>
        <v>0</v>
      </c>
      <c r="W15" s="32">
        <f t="shared" si="7"/>
        <v>0</v>
      </c>
      <c r="X15" s="32">
        <f t="shared" si="7"/>
        <v>0</v>
      </c>
      <c r="Y15" s="32">
        <f t="shared" si="7"/>
        <v>0</v>
      </c>
      <c r="Z15" s="32">
        <f t="shared" si="7"/>
        <v>0</v>
      </c>
      <c r="AA15" s="32">
        <f t="shared" si="7"/>
        <v>0</v>
      </c>
      <c r="AB15" s="32">
        <f t="shared" si="8"/>
        <v>0</v>
      </c>
      <c r="AC15" s="32">
        <f t="shared" si="8"/>
        <v>0</v>
      </c>
      <c r="AD15" s="32">
        <f t="shared" si="8"/>
        <v>0</v>
      </c>
      <c r="AE15" s="32">
        <f t="shared" si="8"/>
        <v>0</v>
      </c>
      <c r="AF15" s="32">
        <f t="shared" si="8"/>
        <v>0</v>
      </c>
      <c r="AG15" s="32">
        <f t="shared" si="8"/>
        <v>0</v>
      </c>
      <c r="AH15" s="32">
        <f t="shared" si="8"/>
        <v>0</v>
      </c>
      <c r="AI15" s="32">
        <f t="shared" si="8"/>
        <v>0</v>
      </c>
      <c r="AJ15" s="32">
        <f t="shared" si="8"/>
        <v>0</v>
      </c>
      <c r="AK15" s="32">
        <f t="shared" si="8"/>
        <v>0</v>
      </c>
      <c r="AL15" s="32">
        <f t="shared" si="9"/>
        <v>0</v>
      </c>
      <c r="AM15" s="32">
        <f t="shared" si="9"/>
        <v>0</v>
      </c>
      <c r="AN15" s="32">
        <f t="shared" si="9"/>
        <v>0</v>
      </c>
      <c r="AO15" s="32">
        <f t="shared" si="9"/>
        <v>0</v>
      </c>
      <c r="AP15" s="32">
        <f t="shared" si="9"/>
        <v>0</v>
      </c>
      <c r="AQ15" s="32">
        <f t="shared" si="9"/>
        <v>0</v>
      </c>
      <c r="AR15" s="32">
        <f t="shared" si="9"/>
        <v>0</v>
      </c>
      <c r="AS15" s="32">
        <f t="shared" si="9"/>
        <v>0</v>
      </c>
      <c r="AT15" s="32">
        <f t="shared" si="9"/>
        <v>0</v>
      </c>
      <c r="AU15" s="32">
        <f t="shared" si="9"/>
        <v>0</v>
      </c>
      <c r="AV15" s="32">
        <f t="shared" si="10"/>
        <v>0</v>
      </c>
      <c r="AW15" s="32">
        <f t="shared" si="10"/>
        <v>0</v>
      </c>
      <c r="AX15" s="32">
        <f t="shared" si="10"/>
        <v>0</v>
      </c>
      <c r="AY15" s="32">
        <f t="shared" si="10"/>
        <v>0</v>
      </c>
      <c r="AZ15" s="32">
        <f t="shared" si="10"/>
        <v>0</v>
      </c>
      <c r="BA15" s="32">
        <f t="shared" si="10"/>
        <v>0</v>
      </c>
      <c r="BB15" s="32">
        <f t="shared" si="10"/>
        <v>1</v>
      </c>
      <c r="BC15" s="32">
        <f t="shared" si="10"/>
        <v>1</v>
      </c>
      <c r="BD15" s="32">
        <f t="shared" si="10"/>
        <v>1</v>
      </c>
      <c r="BE15" s="32">
        <f t="shared" si="10"/>
        <v>1</v>
      </c>
      <c r="BF15" s="32">
        <f t="shared" si="11"/>
        <v>1</v>
      </c>
      <c r="BG15" s="32">
        <f t="shared" si="11"/>
        <v>1</v>
      </c>
      <c r="BH15" s="32">
        <f t="shared" si="11"/>
        <v>1</v>
      </c>
      <c r="BI15" s="32">
        <f t="shared" si="11"/>
        <v>1</v>
      </c>
      <c r="BJ15" s="32">
        <f t="shared" si="11"/>
        <v>1</v>
      </c>
      <c r="BK15" s="32">
        <f t="shared" si="11"/>
        <v>1</v>
      </c>
      <c r="BL15" s="32">
        <f t="shared" si="11"/>
        <v>1</v>
      </c>
      <c r="BM15" s="32">
        <f t="shared" si="11"/>
        <v>1</v>
      </c>
      <c r="BN15" s="32">
        <f t="shared" si="11"/>
        <v>1</v>
      </c>
      <c r="BO15" s="32">
        <f t="shared" si="11"/>
        <v>1</v>
      </c>
      <c r="BP15" s="32">
        <f t="shared" si="12"/>
        <v>1</v>
      </c>
      <c r="BQ15" s="32">
        <f t="shared" si="12"/>
        <v>1</v>
      </c>
      <c r="BR15" s="32">
        <f t="shared" si="12"/>
        <v>1</v>
      </c>
      <c r="BS15" s="32">
        <f t="shared" si="12"/>
        <v>1</v>
      </c>
      <c r="BT15" s="32">
        <f t="shared" si="12"/>
        <v>1</v>
      </c>
      <c r="BU15" s="32">
        <f t="shared" si="12"/>
        <v>1</v>
      </c>
      <c r="BV15" s="32">
        <f t="shared" si="12"/>
        <v>1</v>
      </c>
      <c r="BW15" s="32">
        <f t="shared" si="12"/>
        <v>1</v>
      </c>
      <c r="BX15" s="32">
        <f t="shared" si="12"/>
        <v>1</v>
      </c>
      <c r="BY15" s="32">
        <f t="shared" si="12"/>
        <v>1</v>
      </c>
      <c r="BZ15" s="32">
        <f t="shared" si="13"/>
        <v>1</v>
      </c>
      <c r="CA15" s="32">
        <f t="shared" si="13"/>
        <v>1</v>
      </c>
      <c r="CB15" s="32">
        <f t="shared" si="13"/>
        <v>1</v>
      </c>
      <c r="CC15" s="32">
        <f t="shared" si="13"/>
        <v>1</v>
      </c>
      <c r="CD15" s="32">
        <f t="shared" si="13"/>
        <v>1</v>
      </c>
      <c r="CE15" s="32">
        <f t="shared" si="13"/>
        <v>1</v>
      </c>
      <c r="CF15" s="32">
        <f t="shared" si="13"/>
        <v>1</v>
      </c>
      <c r="CG15" s="32">
        <f t="shared" si="13"/>
        <v>1</v>
      </c>
      <c r="CH15" s="32">
        <f t="shared" si="13"/>
        <v>1</v>
      </c>
      <c r="CI15" s="32">
        <f t="shared" si="13"/>
        <v>1</v>
      </c>
      <c r="CJ15" s="32">
        <f t="shared" si="14"/>
        <v>1</v>
      </c>
      <c r="CK15" s="32">
        <f t="shared" si="14"/>
        <v>1</v>
      </c>
      <c r="CL15" s="32">
        <f t="shared" si="14"/>
        <v>1</v>
      </c>
      <c r="CM15" s="32">
        <f t="shared" si="14"/>
        <v>1</v>
      </c>
      <c r="CN15" s="32">
        <f t="shared" si="14"/>
        <v>1</v>
      </c>
      <c r="CO15" s="32">
        <f t="shared" si="14"/>
        <v>1</v>
      </c>
      <c r="CP15" s="32">
        <f t="shared" si="14"/>
        <v>1</v>
      </c>
      <c r="CQ15" s="32">
        <f t="shared" si="14"/>
        <v>1</v>
      </c>
      <c r="CR15" s="32">
        <f t="shared" si="14"/>
        <v>1</v>
      </c>
      <c r="CS15" s="32">
        <f t="shared" si="14"/>
        <v>1</v>
      </c>
      <c r="CT15" s="32">
        <f t="shared" si="15"/>
        <v>1</v>
      </c>
      <c r="CU15" s="32">
        <f t="shared" si="15"/>
        <v>0</v>
      </c>
      <c r="CV15" s="32">
        <f t="shared" si="15"/>
        <v>0</v>
      </c>
      <c r="CW15" s="32">
        <f t="shared" si="15"/>
        <v>0</v>
      </c>
      <c r="CX15" s="32">
        <f t="shared" si="15"/>
        <v>0</v>
      </c>
      <c r="CY15" s="32">
        <f t="shared" si="15"/>
        <v>0</v>
      </c>
      <c r="CZ15" s="32">
        <f t="shared" si="15"/>
        <v>0</v>
      </c>
    </row>
    <row r="16" spans="1:104" x14ac:dyDescent="0.2">
      <c r="A16" s="1" t="s">
        <v>58</v>
      </c>
      <c r="B16" s="1"/>
      <c r="C16" s="2" t="s">
        <v>59</v>
      </c>
      <c r="D16" s="2" t="s">
        <v>66</v>
      </c>
      <c r="E16" s="42">
        <v>2</v>
      </c>
      <c r="F16" s="37" t="s">
        <v>32</v>
      </c>
      <c r="G16" s="37" t="str">
        <f>_xlfn.XLOOKUP(F16,E$30:E$59,F$30:F$59,"N/A",0,1)</f>
        <v>N/A</v>
      </c>
      <c r="H16" s="37"/>
      <c r="I16" s="6">
        <f t="shared" si="16"/>
        <v>25</v>
      </c>
      <c r="J16" s="6">
        <f t="shared" si="5"/>
        <v>22</v>
      </c>
      <c r="K16" s="55">
        <f t="shared" si="6"/>
        <v>0</v>
      </c>
      <c r="L16" s="55">
        <f t="shared" si="6"/>
        <v>0</v>
      </c>
      <c r="M16" s="55">
        <f t="shared" si="6"/>
        <v>198</v>
      </c>
      <c r="N16" s="55">
        <f t="shared" si="6"/>
        <v>0</v>
      </c>
      <c r="O16" s="7">
        <v>45662</v>
      </c>
      <c r="P16" s="7">
        <v>45687</v>
      </c>
      <c r="Q16" s="9" t="s">
        <v>66</v>
      </c>
      <c r="R16" s="32">
        <f t="shared" si="7"/>
        <v>0</v>
      </c>
      <c r="S16" s="32">
        <f t="shared" si="7"/>
        <v>0</v>
      </c>
      <c r="T16" s="32">
        <f t="shared" si="7"/>
        <v>0</v>
      </c>
      <c r="U16" s="32">
        <f t="shared" si="7"/>
        <v>0</v>
      </c>
      <c r="V16" s="32">
        <f t="shared" si="7"/>
        <v>0</v>
      </c>
      <c r="W16" s="32">
        <f t="shared" si="7"/>
        <v>0</v>
      </c>
      <c r="X16" s="32">
        <f t="shared" si="7"/>
        <v>0</v>
      </c>
      <c r="Y16" s="32">
        <f t="shared" si="7"/>
        <v>0</v>
      </c>
      <c r="Z16" s="32">
        <f t="shared" si="7"/>
        <v>0</v>
      </c>
      <c r="AA16" s="32">
        <f t="shared" si="7"/>
        <v>0</v>
      </c>
      <c r="AB16" s="32">
        <f t="shared" si="8"/>
        <v>0</v>
      </c>
      <c r="AC16" s="32">
        <f t="shared" si="8"/>
        <v>0</v>
      </c>
      <c r="AD16" s="32">
        <f t="shared" si="8"/>
        <v>0</v>
      </c>
      <c r="AE16" s="32">
        <f t="shared" si="8"/>
        <v>0</v>
      </c>
      <c r="AF16" s="32">
        <f t="shared" si="8"/>
        <v>0</v>
      </c>
      <c r="AG16" s="32">
        <f t="shared" si="8"/>
        <v>0</v>
      </c>
      <c r="AH16" s="32">
        <f t="shared" si="8"/>
        <v>0</v>
      </c>
      <c r="AI16" s="32">
        <f t="shared" si="8"/>
        <v>0</v>
      </c>
      <c r="AJ16" s="32">
        <f t="shared" si="8"/>
        <v>0</v>
      </c>
      <c r="AK16" s="32">
        <f t="shared" si="8"/>
        <v>0</v>
      </c>
      <c r="AL16" s="32">
        <f t="shared" si="9"/>
        <v>0</v>
      </c>
      <c r="AM16" s="32">
        <f t="shared" si="9"/>
        <v>0</v>
      </c>
      <c r="AN16" s="32">
        <f t="shared" si="9"/>
        <v>0</v>
      </c>
      <c r="AO16" s="32">
        <f t="shared" si="9"/>
        <v>0</v>
      </c>
      <c r="AP16" s="32">
        <f t="shared" si="9"/>
        <v>0</v>
      </c>
      <c r="AQ16" s="32">
        <f t="shared" si="9"/>
        <v>0</v>
      </c>
      <c r="AR16" s="32">
        <f t="shared" si="9"/>
        <v>0</v>
      </c>
      <c r="AS16" s="32">
        <f t="shared" si="9"/>
        <v>0</v>
      </c>
      <c r="AT16" s="32">
        <f t="shared" si="9"/>
        <v>0</v>
      </c>
      <c r="AU16" s="32">
        <f t="shared" si="9"/>
        <v>0</v>
      </c>
      <c r="AV16" s="32">
        <f t="shared" si="10"/>
        <v>0</v>
      </c>
      <c r="AW16" s="32">
        <f t="shared" si="10"/>
        <v>0</v>
      </c>
      <c r="AX16" s="32">
        <f t="shared" si="10"/>
        <v>0</v>
      </c>
      <c r="AY16" s="32">
        <f t="shared" si="10"/>
        <v>0</v>
      </c>
      <c r="AZ16" s="32">
        <f t="shared" si="10"/>
        <v>0</v>
      </c>
      <c r="BA16" s="32">
        <f t="shared" si="10"/>
        <v>0</v>
      </c>
      <c r="BB16" s="32">
        <f t="shared" si="10"/>
        <v>0</v>
      </c>
      <c r="BC16" s="32">
        <f t="shared" si="10"/>
        <v>0</v>
      </c>
      <c r="BD16" s="32">
        <f t="shared" si="10"/>
        <v>0</v>
      </c>
      <c r="BE16" s="32">
        <f t="shared" si="10"/>
        <v>0</v>
      </c>
      <c r="BF16" s="32">
        <f t="shared" si="11"/>
        <v>0</v>
      </c>
      <c r="BG16" s="32">
        <f t="shared" si="11"/>
        <v>0</v>
      </c>
      <c r="BH16" s="32">
        <f t="shared" si="11"/>
        <v>0</v>
      </c>
      <c r="BI16" s="32">
        <f t="shared" si="11"/>
        <v>0</v>
      </c>
      <c r="BJ16" s="32">
        <f t="shared" si="11"/>
        <v>0</v>
      </c>
      <c r="BK16" s="32">
        <f t="shared" si="11"/>
        <v>0</v>
      </c>
      <c r="BL16" s="32">
        <f t="shared" si="11"/>
        <v>0</v>
      </c>
      <c r="BM16" s="32">
        <f t="shared" si="11"/>
        <v>0</v>
      </c>
      <c r="BN16" s="32">
        <f t="shared" si="11"/>
        <v>0</v>
      </c>
      <c r="BO16" s="32">
        <f t="shared" si="11"/>
        <v>0</v>
      </c>
      <c r="BP16" s="32">
        <f t="shared" si="12"/>
        <v>0</v>
      </c>
      <c r="BQ16" s="32">
        <f t="shared" si="12"/>
        <v>0</v>
      </c>
      <c r="BR16" s="32">
        <f t="shared" si="12"/>
        <v>0</v>
      </c>
      <c r="BS16" s="32">
        <f t="shared" si="12"/>
        <v>0</v>
      </c>
      <c r="BT16" s="32">
        <f t="shared" si="12"/>
        <v>0</v>
      </c>
      <c r="BU16" s="32">
        <f t="shared" si="12"/>
        <v>0</v>
      </c>
      <c r="BV16" s="32">
        <f t="shared" si="12"/>
        <v>1</v>
      </c>
      <c r="BW16" s="32">
        <f t="shared" si="12"/>
        <v>1</v>
      </c>
      <c r="BX16" s="32">
        <f t="shared" si="12"/>
        <v>1</v>
      </c>
      <c r="BY16" s="32">
        <f t="shared" si="12"/>
        <v>1</v>
      </c>
      <c r="BZ16" s="32">
        <f t="shared" si="13"/>
        <v>1</v>
      </c>
      <c r="CA16" s="32">
        <f t="shared" si="13"/>
        <v>1</v>
      </c>
      <c r="CB16" s="32">
        <f t="shared" si="13"/>
        <v>1</v>
      </c>
      <c r="CC16" s="32">
        <f t="shared" si="13"/>
        <v>1</v>
      </c>
      <c r="CD16" s="32">
        <f t="shared" si="13"/>
        <v>1</v>
      </c>
      <c r="CE16" s="32">
        <f t="shared" si="13"/>
        <v>1</v>
      </c>
      <c r="CF16" s="32">
        <f t="shared" si="13"/>
        <v>1</v>
      </c>
      <c r="CG16" s="32">
        <f t="shared" si="13"/>
        <v>1</v>
      </c>
      <c r="CH16" s="32">
        <f t="shared" si="13"/>
        <v>1</v>
      </c>
      <c r="CI16" s="32">
        <f t="shared" si="13"/>
        <v>1</v>
      </c>
      <c r="CJ16" s="32">
        <f t="shared" si="14"/>
        <v>1</v>
      </c>
      <c r="CK16" s="32">
        <f t="shared" si="14"/>
        <v>1</v>
      </c>
      <c r="CL16" s="32">
        <f t="shared" si="14"/>
        <v>1</v>
      </c>
      <c r="CM16" s="32">
        <f t="shared" si="14"/>
        <v>1</v>
      </c>
      <c r="CN16" s="32">
        <f t="shared" si="14"/>
        <v>1</v>
      </c>
      <c r="CO16" s="32">
        <f t="shared" si="14"/>
        <v>1</v>
      </c>
      <c r="CP16" s="32">
        <f t="shared" si="14"/>
        <v>1</v>
      </c>
      <c r="CQ16" s="32">
        <f t="shared" si="14"/>
        <v>1</v>
      </c>
      <c r="CR16" s="32">
        <f t="shared" si="14"/>
        <v>1</v>
      </c>
      <c r="CS16" s="32">
        <f t="shared" si="14"/>
        <v>1</v>
      </c>
      <c r="CT16" s="32">
        <f t="shared" si="15"/>
        <v>1</v>
      </c>
      <c r="CU16" s="32">
        <f t="shared" si="15"/>
        <v>0</v>
      </c>
      <c r="CV16" s="32">
        <f t="shared" si="15"/>
        <v>0</v>
      </c>
      <c r="CW16" s="32">
        <f t="shared" si="15"/>
        <v>0</v>
      </c>
      <c r="CX16" s="32">
        <f t="shared" si="15"/>
        <v>0</v>
      </c>
      <c r="CY16" s="32">
        <f t="shared" si="15"/>
        <v>0</v>
      </c>
      <c r="CZ16" s="32">
        <f t="shared" si="15"/>
        <v>0</v>
      </c>
    </row>
    <row r="17" spans="1:104" ht="32" customHeight="1" x14ac:dyDescent="0.2">
      <c r="A17" s="89" t="s">
        <v>67</v>
      </c>
      <c r="B17" s="89"/>
      <c r="C17" s="66"/>
      <c r="D17" s="66"/>
      <c r="E17" s="60" t="s">
        <v>120</v>
      </c>
      <c r="F17" s="41" t="s">
        <v>121</v>
      </c>
      <c r="G17" s="34"/>
      <c r="H17" s="34"/>
      <c r="I17" s="41">
        <f t="shared" ref="I17:N17" si="17">SUMIFS(I$7:I$16,$A$7:$A$16,"A-333-S")</f>
        <v>1103</v>
      </c>
      <c r="J17" s="41">
        <f t="shared" si="17"/>
        <v>932</v>
      </c>
      <c r="K17" s="41">
        <f t="shared" si="17"/>
        <v>810</v>
      </c>
      <c r="L17" s="41">
        <f t="shared" si="17"/>
        <v>1773</v>
      </c>
      <c r="M17" s="41">
        <f t="shared" si="17"/>
        <v>1359</v>
      </c>
      <c r="N17" s="41">
        <f t="shared" si="17"/>
        <v>432</v>
      </c>
      <c r="O17" s="34"/>
      <c r="P17" s="34"/>
      <c r="Q17" s="34"/>
      <c r="R17" s="48">
        <f t="shared" ref="R17:AW17" si="18">SUMIFS(R$7:R$16,$A$7:$A$16, "A-333-S")</f>
        <v>0</v>
      </c>
      <c r="S17" s="48">
        <f t="shared" si="18"/>
        <v>0</v>
      </c>
      <c r="T17" s="48">
        <f t="shared" si="18"/>
        <v>0</v>
      </c>
      <c r="U17" s="48">
        <f t="shared" si="18"/>
        <v>0</v>
      </c>
      <c r="V17" s="48">
        <f t="shared" si="18"/>
        <v>0</v>
      </c>
      <c r="W17" s="48">
        <f t="shared" si="18"/>
        <v>6</v>
      </c>
      <c r="X17" s="48">
        <f t="shared" si="18"/>
        <v>6</v>
      </c>
      <c r="Y17" s="48">
        <f t="shared" si="18"/>
        <v>6</v>
      </c>
      <c r="Z17" s="48">
        <f t="shared" si="18"/>
        <v>7</v>
      </c>
      <c r="AA17" s="48">
        <f t="shared" si="18"/>
        <v>7</v>
      </c>
      <c r="AB17" s="48">
        <f t="shared" si="18"/>
        <v>7</v>
      </c>
      <c r="AC17" s="48">
        <f t="shared" si="18"/>
        <v>7</v>
      </c>
      <c r="AD17" s="48">
        <f t="shared" si="18"/>
        <v>7</v>
      </c>
      <c r="AE17" s="48">
        <f t="shared" si="18"/>
        <v>7</v>
      </c>
      <c r="AF17" s="48">
        <f t="shared" si="18"/>
        <v>7</v>
      </c>
      <c r="AG17" s="48">
        <f t="shared" si="18"/>
        <v>7</v>
      </c>
      <c r="AH17" s="48">
        <f t="shared" si="18"/>
        <v>7</v>
      </c>
      <c r="AI17" s="48">
        <f t="shared" si="18"/>
        <v>7</v>
      </c>
      <c r="AJ17" s="48">
        <f t="shared" si="18"/>
        <v>7</v>
      </c>
      <c r="AK17" s="48">
        <f t="shared" si="18"/>
        <v>7</v>
      </c>
      <c r="AL17" s="48">
        <f t="shared" si="18"/>
        <v>8</v>
      </c>
      <c r="AM17" s="48">
        <f t="shared" si="18"/>
        <v>8</v>
      </c>
      <c r="AN17" s="48">
        <f t="shared" si="18"/>
        <v>8</v>
      </c>
      <c r="AO17" s="48">
        <f t="shared" si="18"/>
        <v>8</v>
      </c>
      <c r="AP17" s="48">
        <f t="shared" si="18"/>
        <v>8</v>
      </c>
      <c r="AQ17" s="48">
        <f t="shared" si="18"/>
        <v>8</v>
      </c>
      <c r="AR17" s="48">
        <f t="shared" si="18"/>
        <v>8</v>
      </c>
      <c r="AS17" s="48">
        <f t="shared" si="18"/>
        <v>8</v>
      </c>
      <c r="AT17" s="48">
        <f t="shared" si="18"/>
        <v>8</v>
      </c>
      <c r="AU17" s="48">
        <f t="shared" si="18"/>
        <v>8</v>
      </c>
      <c r="AV17" s="48">
        <f t="shared" si="18"/>
        <v>8</v>
      </c>
      <c r="AW17" s="48">
        <f t="shared" si="18"/>
        <v>8</v>
      </c>
      <c r="AX17" s="48">
        <f t="shared" ref="AX17:CC17" si="19">SUMIFS(AX$7:AX$16,$A$7:$A$16, "A-333-S")</f>
        <v>8</v>
      </c>
      <c r="AY17" s="48">
        <f t="shared" si="19"/>
        <v>8</v>
      </c>
      <c r="AZ17" s="48">
        <f t="shared" si="19"/>
        <v>8</v>
      </c>
      <c r="BA17" s="48">
        <f t="shared" si="19"/>
        <v>7</v>
      </c>
      <c r="BB17" s="48">
        <f t="shared" si="19"/>
        <v>8</v>
      </c>
      <c r="BC17" s="48">
        <f t="shared" si="19"/>
        <v>8</v>
      </c>
      <c r="BD17" s="48">
        <f t="shared" si="19"/>
        <v>8</v>
      </c>
      <c r="BE17" s="48">
        <f t="shared" si="19"/>
        <v>8</v>
      </c>
      <c r="BF17" s="48">
        <f t="shared" si="19"/>
        <v>8</v>
      </c>
      <c r="BG17" s="48">
        <f t="shared" si="19"/>
        <v>8</v>
      </c>
      <c r="BH17" s="48">
        <f t="shared" si="19"/>
        <v>8</v>
      </c>
      <c r="BI17" s="48">
        <f t="shared" si="19"/>
        <v>8</v>
      </c>
      <c r="BJ17" s="48">
        <f t="shared" si="19"/>
        <v>8</v>
      </c>
      <c r="BK17" s="48">
        <f t="shared" si="19"/>
        <v>8</v>
      </c>
      <c r="BL17" s="48">
        <f t="shared" si="19"/>
        <v>8</v>
      </c>
      <c r="BM17" s="48">
        <f t="shared" si="19"/>
        <v>7</v>
      </c>
      <c r="BN17" s="48">
        <f t="shared" si="19"/>
        <v>7</v>
      </c>
      <c r="BO17" s="48">
        <f t="shared" si="19"/>
        <v>7</v>
      </c>
      <c r="BP17" s="48">
        <f t="shared" si="19"/>
        <v>7</v>
      </c>
      <c r="BQ17" s="48">
        <f t="shared" si="19"/>
        <v>7</v>
      </c>
      <c r="BR17" s="48">
        <f t="shared" si="19"/>
        <v>7</v>
      </c>
      <c r="BS17" s="48">
        <f t="shared" si="19"/>
        <v>7</v>
      </c>
      <c r="BT17" s="48">
        <f t="shared" si="19"/>
        <v>7</v>
      </c>
      <c r="BU17" s="48">
        <f t="shared" si="19"/>
        <v>7</v>
      </c>
      <c r="BV17" s="48">
        <f t="shared" si="19"/>
        <v>8</v>
      </c>
      <c r="BW17" s="48">
        <f t="shared" si="19"/>
        <v>8</v>
      </c>
      <c r="BX17" s="48">
        <f t="shared" si="19"/>
        <v>8</v>
      </c>
      <c r="BY17" s="48">
        <f t="shared" si="19"/>
        <v>8</v>
      </c>
      <c r="BZ17" s="48">
        <f t="shared" si="19"/>
        <v>8</v>
      </c>
      <c r="CA17" s="48">
        <f t="shared" si="19"/>
        <v>7</v>
      </c>
      <c r="CB17" s="48">
        <f t="shared" si="19"/>
        <v>7</v>
      </c>
      <c r="CC17" s="48">
        <f t="shared" si="19"/>
        <v>7</v>
      </c>
      <c r="CD17" s="48">
        <f t="shared" ref="CD17:CZ17" si="20">SUMIFS(CD$7:CD$16,$A$7:$A$16, "A-333-S")</f>
        <v>7</v>
      </c>
      <c r="CE17" s="48">
        <f t="shared" si="20"/>
        <v>7</v>
      </c>
      <c r="CF17" s="48">
        <f t="shared" si="20"/>
        <v>6</v>
      </c>
      <c r="CG17" s="48">
        <f t="shared" si="20"/>
        <v>6</v>
      </c>
      <c r="CH17" s="48">
        <f t="shared" si="20"/>
        <v>6</v>
      </c>
      <c r="CI17" s="48">
        <f t="shared" si="20"/>
        <v>6</v>
      </c>
      <c r="CJ17" s="48">
        <f t="shared" si="20"/>
        <v>6</v>
      </c>
      <c r="CK17" s="48">
        <f t="shared" si="20"/>
        <v>4</v>
      </c>
      <c r="CL17" s="48">
        <f t="shared" si="20"/>
        <v>4</v>
      </c>
      <c r="CM17" s="48">
        <f t="shared" si="20"/>
        <v>4</v>
      </c>
      <c r="CN17" s="48">
        <f t="shared" si="20"/>
        <v>4</v>
      </c>
      <c r="CO17" s="48">
        <f t="shared" si="20"/>
        <v>4</v>
      </c>
      <c r="CP17" s="48">
        <f t="shared" si="20"/>
        <v>4</v>
      </c>
      <c r="CQ17" s="48">
        <f t="shared" si="20"/>
        <v>4</v>
      </c>
      <c r="CR17" s="48">
        <f t="shared" si="20"/>
        <v>4</v>
      </c>
      <c r="CS17" s="48">
        <f t="shared" si="20"/>
        <v>4</v>
      </c>
      <c r="CT17" s="48">
        <f t="shared" si="20"/>
        <v>4</v>
      </c>
      <c r="CU17" s="48">
        <f t="shared" si="20"/>
        <v>2</v>
      </c>
      <c r="CV17" s="48">
        <f t="shared" si="20"/>
        <v>2</v>
      </c>
      <c r="CW17" s="48">
        <f t="shared" si="20"/>
        <v>2</v>
      </c>
      <c r="CX17" s="48">
        <f t="shared" si="20"/>
        <v>2</v>
      </c>
      <c r="CY17" s="48">
        <f t="shared" si="20"/>
        <v>2</v>
      </c>
      <c r="CZ17" s="48">
        <f t="shared" si="20"/>
        <v>2</v>
      </c>
    </row>
    <row r="18" spans="1:104" x14ac:dyDescent="0.2">
      <c r="A18" s="90" t="s">
        <v>22</v>
      </c>
      <c r="B18" s="1"/>
      <c r="C18" s="29" t="str" cm="1">
        <f t="array" ref="C18:D23">_xlfn.UNIQUE(C7:D16)</f>
        <v>M&amp;O</v>
      </c>
      <c r="D18" s="29" t="str">
        <v>Winterover</v>
      </c>
      <c r="E18" s="42">
        <f t="shared" ref="E18:E23" si="21">COUNTIFS($C$7:$C$16,$C18,$D$7:$D$16,$D18)</f>
        <v>2</v>
      </c>
      <c r="F18" s="68">
        <f>AVERAGEIFS($R18:$CZ18,$R$17:$CZ$17,MAX($R$17:$CZ$17))</f>
        <v>2</v>
      </c>
      <c r="I18" s="43">
        <f t="shared" ref="I18:N18" si="22">SUMIFS(I$7:I$16,$D$7:$D$16,$D18)</f>
        <v>730</v>
      </c>
      <c r="J18" s="43">
        <f t="shared" si="22"/>
        <v>622</v>
      </c>
      <c r="K18" s="43">
        <f t="shared" si="22"/>
        <v>234</v>
      </c>
      <c r="L18" s="43">
        <f t="shared" si="22"/>
        <v>450</v>
      </c>
      <c r="M18" s="43">
        <f t="shared" si="22"/>
        <v>468</v>
      </c>
      <c r="N18" s="43">
        <f t="shared" si="22"/>
        <v>432</v>
      </c>
      <c r="R18" s="35">
        <f t="shared" ref="R18:AA25" si="23">IF($C18=""," ", SUMIFS(R$7:R$16,$C$7:$C$16,$C18,$D$7:$D$16,$D18))</f>
        <v>0</v>
      </c>
      <c r="S18" s="35">
        <f t="shared" si="23"/>
        <v>0</v>
      </c>
      <c r="T18" s="35">
        <f t="shared" si="23"/>
        <v>0</v>
      </c>
      <c r="U18" s="35">
        <f t="shared" si="23"/>
        <v>0</v>
      </c>
      <c r="V18" s="35">
        <f t="shared" si="23"/>
        <v>0</v>
      </c>
      <c r="W18" s="35">
        <f t="shared" si="23"/>
        <v>2</v>
      </c>
      <c r="X18" s="35">
        <f t="shared" si="23"/>
        <v>2</v>
      </c>
      <c r="Y18" s="35">
        <f t="shared" si="23"/>
        <v>2</v>
      </c>
      <c r="Z18" s="35">
        <f t="shared" si="23"/>
        <v>2</v>
      </c>
      <c r="AA18" s="35">
        <f t="shared" si="23"/>
        <v>2</v>
      </c>
      <c r="AB18" s="35">
        <f t="shared" ref="AB18:AK25" si="24">IF($C18=""," ", SUMIFS(AB$7:AB$16,$C$7:$C$16,$C18,$D$7:$D$16,$D18))</f>
        <v>2</v>
      </c>
      <c r="AC18" s="35">
        <f t="shared" si="24"/>
        <v>2</v>
      </c>
      <c r="AD18" s="35">
        <f t="shared" si="24"/>
        <v>2</v>
      </c>
      <c r="AE18" s="35">
        <f t="shared" si="24"/>
        <v>2</v>
      </c>
      <c r="AF18" s="35">
        <f t="shared" si="24"/>
        <v>2</v>
      </c>
      <c r="AG18" s="35">
        <f t="shared" si="24"/>
        <v>2</v>
      </c>
      <c r="AH18" s="35">
        <f t="shared" si="24"/>
        <v>2</v>
      </c>
      <c r="AI18" s="35">
        <f t="shared" si="24"/>
        <v>2</v>
      </c>
      <c r="AJ18" s="35">
        <f t="shared" si="24"/>
        <v>2</v>
      </c>
      <c r="AK18" s="35">
        <f t="shared" si="24"/>
        <v>2</v>
      </c>
      <c r="AL18" s="35">
        <f t="shared" ref="AL18:AU25" si="25">IF($C18=""," ", SUMIFS(AL$7:AL$16,$C$7:$C$16,$C18,$D$7:$D$16,$D18))</f>
        <v>2</v>
      </c>
      <c r="AM18" s="35">
        <f t="shared" si="25"/>
        <v>2</v>
      </c>
      <c r="AN18" s="35">
        <f t="shared" si="25"/>
        <v>2</v>
      </c>
      <c r="AO18" s="35">
        <f t="shared" si="25"/>
        <v>2</v>
      </c>
      <c r="AP18" s="35">
        <f t="shared" si="25"/>
        <v>2</v>
      </c>
      <c r="AQ18" s="35">
        <f t="shared" si="25"/>
        <v>2</v>
      </c>
      <c r="AR18" s="35">
        <f t="shared" si="25"/>
        <v>2</v>
      </c>
      <c r="AS18" s="35">
        <f t="shared" si="25"/>
        <v>2</v>
      </c>
      <c r="AT18" s="35">
        <f t="shared" si="25"/>
        <v>2</v>
      </c>
      <c r="AU18" s="35">
        <f t="shared" si="25"/>
        <v>2</v>
      </c>
      <c r="AV18" s="35">
        <f t="shared" ref="AV18:BE25" si="26">IF($C18=""," ", SUMIFS(AV$7:AV$16,$C$7:$C$16,$C18,$D$7:$D$16,$D18))</f>
        <v>2</v>
      </c>
      <c r="AW18" s="35">
        <f t="shared" si="26"/>
        <v>2</v>
      </c>
      <c r="AX18" s="35">
        <f t="shared" si="26"/>
        <v>2</v>
      </c>
      <c r="AY18" s="35">
        <f t="shared" si="26"/>
        <v>2</v>
      </c>
      <c r="AZ18" s="35">
        <f t="shared" si="26"/>
        <v>2</v>
      </c>
      <c r="BA18" s="35">
        <f t="shared" si="26"/>
        <v>2</v>
      </c>
      <c r="BB18" s="35">
        <f t="shared" si="26"/>
        <v>2</v>
      </c>
      <c r="BC18" s="35">
        <f t="shared" si="26"/>
        <v>2</v>
      </c>
      <c r="BD18" s="35">
        <f t="shared" si="26"/>
        <v>2</v>
      </c>
      <c r="BE18" s="35">
        <f t="shared" si="26"/>
        <v>2</v>
      </c>
      <c r="BF18" s="35">
        <f t="shared" ref="BF18:BO25" si="27">IF($C18=""," ", SUMIFS(BF$7:BF$16,$C$7:$C$16,$C18,$D$7:$D$16,$D18))</f>
        <v>2</v>
      </c>
      <c r="BG18" s="35">
        <f t="shared" si="27"/>
        <v>2</v>
      </c>
      <c r="BH18" s="35">
        <f t="shared" si="27"/>
        <v>2</v>
      </c>
      <c r="BI18" s="35">
        <f t="shared" si="27"/>
        <v>2</v>
      </c>
      <c r="BJ18" s="35">
        <f t="shared" si="27"/>
        <v>2</v>
      </c>
      <c r="BK18" s="35">
        <f t="shared" si="27"/>
        <v>2</v>
      </c>
      <c r="BL18" s="35">
        <f t="shared" si="27"/>
        <v>2</v>
      </c>
      <c r="BM18" s="35">
        <f t="shared" si="27"/>
        <v>2</v>
      </c>
      <c r="BN18" s="35">
        <f t="shared" si="27"/>
        <v>2</v>
      </c>
      <c r="BO18" s="35">
        <f t="shared" si="27"/>
        <v>2</v>
      </c>
      <c r="BP18" s="35">
        <f t="shared" ref="BP18:BY25" si="28">IF($C18=""," ", SUMIFS(BP$7:BP$16,$C$7:$C$16,$C18,$D$7:$D$16,$D18))</f>
        <v>2</v>
      </c>
      <c r="BQ18" s="35">
        <f t="shared" si="28"/>
        <v>2</v>
      </c>
      <c r="BR18" s="35">
        <f t="shared" si="28"/>
        <v>2</v>
      </c>
      <c r="BS18" s="35">
        <f t="shared" si="28"/>
        <v>2</v>
      </c>
      <c r="BT18" s="35">
        <f t="shared" si="28"/>
        <v>2</v>
      </c>
      <c r="BU18" s="35">
        <f t="shared" si="28"/>
        <v>2</v>
      </c>
      <c r="BV18" s="35">
        <f t="shared" si="28"/>
        <v>2</v>
      </c>
      <c r="BW18" s="35">
        <f t="shared" si="28"/>
        <v>2</v>
      </c>
      <c r="BX18" s="35">
        <f t="shared" si="28"/>
        <v>2</v>
      </c>
      <c r="BY18" s="35">
        <f t="shared" si="28"/>
        <v>2</v>
      </c>
      <c r="BZ18" s="35">
        <f t="shared" ref="BZ18:CI25" si="29">IF($C18=""," ", SUMIFS(BZ$7:BZ$16,$C$7:$C$16,$C18,$D$7:$D$16,$D18))</f>
        <v>2</v>
      </c>
      <c r="CA18" s="35">
        <f t="shared" si="29"/>
        <v>2</v>
      </c>
      <c r="CB18" s="35">
        <f t="shared" si="29"/>
        <v>2</v>
      </c>
      <c r="CC18" s="35">
        <f t="shared" si="29"/>
        <v>2</v>
      </c>
      <c r="CD18" s="35">
        <f t="shared" si="29"/>
        <v>2</v>
      </c>
      <c r="CE18" s="35">
        <f t="shared" si="29"/>
        <v>2</v>
      </c>
      <c r="CF18" s="35">
        <f t="shared" si="29"/>
        <v>2</v>
      </c>
      <c r="CG18" s="35">
        <f t="shared" si="29"/>
        <v>2</v>
      </c>
      <c r="CH18" s="35">
        <f t="shared" si="29"/>
        <v>2</v>
      </c>
      <c r="CI18" s="35">
        <f t="shared" si="29"/>
        <v>2</v>
      </c>
      <c r="CJ18" s="35">
        <f t="shared" ref="CJ18:CS25" si="30">IF($C18=""," ", SUMIFS(CJ$7:CJ$16,$C$7:$C$16,$C18,$D$7:$D$16,$D18))</f>
        <v>2</v>
      </c>
      <c r="CK18" s="35">
        <f t="shared" si="30"/>
        <v>2</v>
      </c>
      <c r="CL18" s="35">
        <f t="shared" si="30"/>
        <v>2</v>
      </c>
      <c r="CM18" s="35">
        <f t="shared" si="30"/>
        <v>2</v>
      </c>
      <c r="CN18" s="35">
        <f t="shared" si="30"/>
        <v>2</v>
      </c>
      <c r="CO18" s="35">
        <f t="shared" si="30"/>
        <v>2</v>
      </c>
      <c r="CP18" s="35">
        <f t="shared" si="30"/>
        <v>2</v>
      </c>
      <c r="CQ18" s="35">
        <f t="shared" si="30"/>
        <v>2</v>
      </c>
      <c r="CR18" s="35">
        <f t="shared" si="30"/>
        <v>2</v>
      </c>
      <c r="CS18" s="35">
        <f t="shared" si="30"/>
        <v>2</v>
      </c>
      <c r="CT18" s="35">
        <f t="shared" ref="CT18:CZ25" si="31">IF($C18=""," ", SUMIFS(CT$7:CT$16,$C$7:$C$16,$C18,$D$7:$D$16,$D18))</f>
        <v>2</v>
      </c>
      <c r="CU18" s="35">
        <f t="shared" si="31"/>
        <v>2</v>
      </c>
      <c r="CV18" s="35">
        <f t="shared" si="31"/>
        <v>2</v>
      </c>
      <c r="CW18" s="35">
        <f t="shared" si="31"/>
        <v>2</v>
      </c>
      <c r="CX18" s="35">
        <f t="shared" si="31"/>
        <v>2</v>
      </c>
      <c r="CY18" s="35">
        <f t="shared" si="31"/>
        <v>2</v>
      </c>
      <c r="CZ18" s="35">
        <f t="shared" si="31"/>
        <v>2</v>
      </c>
    </row>
    <row r="19" spans="1:104" x14ac:dyDescent="0.2">
      <c r="A19" s="90"/>
      <c r="B19" s="1"/>
      <c r="C19" s="29" t="str">
        <v>M&amp;O</v>
      </c>
      <c r="D19" s="29" t="str">
        <v>Computing and hub maintenance</v>
      </c>
      <c r="E19" s="42">
        <f t="shared" si="21"/>
        <v>2</v>
      </c>
      <c r="F19" s="68">
        <f t="shared" ref="F18:F23" si="32">AVERAGEIFS($R19:$CZ19,$R$17:$CZ$17,MAX($R$17:$CZ$17))</f>
        <v>1.8387096774193548</v>
      </c>
      <c r="I19" s="43">
        <f>SUMIFS(I$7:I$16,$D$7:$D$16,$D19)</f>
        <v>83</v>
      </c>
      <c r="J19" s="43">
        <f>SUMIFS(J$7:J$16,$D$7:$D$16,$D19)</f>
        <v>69</v>
      </c>
      <c r="K19" s="43">
        <f t="shared" ref="J19:N23" si="33">SUMIFS(K$7:K$16,$D$7:$D$16,$D19)</f>
        <v>126</v>
      </c>
      <c r="L19" s="43">
        <f t="shared" si="33"/>
        <v>423</v>
      </c>
      <c r="M19" s="43">
        <f t="shared" si="33"/>
        <v>72</v>
      </c>
      <c r="N19" s="43">
        <f t="shared" si="33"/>
        <v>0</v>
      </c>
      <c r="R19" s="35">
        <f t="shared" si="23"/>
        <v>0</v>
      </c>
      <c r="S19" s="35">
        <f t="shared" si="23"/>
        <v>0</v>
      </c>
      <c r="T19" s="35">
        <f t="shared" si="23"/>
        <v>0</v>
      </c>
      <c r="U19" s="35">
        <f t="shared" si="23"/>
        <v>0</v>
      </c>
      <c r="V19" s="35">
        <f t="shared" si="23"/>
        <v>0</v>
      </c>
      <c r="W19" s="35">
        <f t="shared" si="23"/>
        <v>1</v>
      </c>
      <c r="X19" s="35">
        <f t="shared" si="23"/>
        <v>1</v>
      </c>
      <c r="Y19" s="35">
        <f t="shared" si="23"/>
        <v>1</v>
      </c>
      <c r="Z19" s="35">
        <f t="shared" si="23"/>
        <v>1</v>
      </c>
      <c r="AA19" s="35">
        <f t="shared" si="23"/>
        <v>1</v>
      </c>
      <c r="AB19" s="35">
        <f t="shared" si="24"/>
        <v>1</v>
      </c>
      <c r="AC19" s="35">
        <f t="shared" si="24"/>
        <v>1</v>
      </c>
      <c r="AD19" s="35">
        <f t="shared" si="24"/>
        <v>1</v>
      </c>
      <c r="AE19" s="35">
        <f t="shared" si="24"/>
        <v>1</v>
      </c>
      <c r="AF19" s="35">
        <f t="shared" si="24"/>
        <v>1</v>
      </c>
      <c r="AG19" s="35">
        <f t="shared" si="24"/>
        <v>1</v>
      </c>
      <c r="AH19" s="35">
        <f t="shared" si="24"/>
        <v>1</v>
      </c>
      <c r="AI19" s="35">
        <f t="shared" si="24"/>
        <v>1</v>
      </c>
      <c r="AJ19" s="35">
        <f t="shared" si="24"/>
        <v>1</v>
      </c>
      <c r="AK19" s="35">
        <f t="shared" si="24"/>
        <v>1</v>
      </c>
      <c r="AL19" s="35">
        <f t="shared" si="25"/>
        <v>2</v>
      </c>
      <c r="AM19" s="35">
        <f t="shared" si="25"/>
        <v>2</v>
      </c>
      <c r="AN19" s="35">
        <f t="shared" si="25"/>
        <v>2</v>
      </c>
      <c r="AO19" s="35">
        <f t="shared" si="25"/>
        <v>2</v>
      </c>
      <c r="AP19" s="35">
        <f t="shared" si="25"/>
        <v>2</v>
      </c>
      <c r="AQ19" s="35">
        <f t="shared" si="25"/>
        <v>2</v>
      </c>
      <c r="AR19" s="35">
        <f t="shared" si="25"/>
        <v>2</v>
      </c>
      <c r="AS19" s="35">
        <f t="shared" si="25"/>
        <v>2</v>
      </c>
      <c r="AT19" s="35">
        <f t="shared" si="25"/>
        <v>2</v>
      </c>
      <c r="AU19" s="35">
        <f t="shared" si="25"/>
        <v>2</v>
      </c>
      <c r="AV19" s="35">
        <f t="shared" si="26"/>
        <v>2</v>
      </c>
      <c r="AW19" s="35">
        <f t="shared" si="26"/>
        <v>2</v>
      </c>
      <c r="AX19" s="35">
        <f t="shared" si="26"/>
        <v>2</v>
      </c>
      <c r="AY19" s="35">
        <f t="shared" si="26"/>
        <v>2</v>
      </c>
      <c r="AZ19" s="35">
        <f t="shared" si="26"/>
        <v>2</v>
      </c>
      <c r="BA19" s="35">
        <f t="shared" si="26"/>
        <v>2</v>
      </c>
      <c r="BB19" s="35">
        <f t="shared" si="26"/>
        <v>2</v>
      </c>
      <c r="BC19" s="35">
        <f t="shared" si="26"/>
        <v>2</v>
      </c>
      <c r="BD19" s="35">
        <f t="shared" si="26"/>
        <v>2</v>
      </c>
      <c r="BE19" s="35">
        <f t="shared" si="26"/>
        <v>2</v>
      </c>
      <c r="BF19" s="35">
        <f t="shared" si="27"/>
        <v>2</v>
      </c>
      <c r="BG19" s="35">
        <f t="shared" si="27"/>
        <v>2</v>
      </c>
      <c r="BH19" s="35">
        <f t="shared" si="27"/>
        <v>2</v>
      </c>
      <c r="BI19" s="35">
        <f t="shared" si="27"/>
        <v>2</v>
      </c>
      <c r="BJ19" s="35">
        <f t="shared" si="27"/>
        <v>2</v>
      </c>
      <c r="BK19" s="35">
        <f t="shared" si="27"/>
        <v>2</v>
      </c>
      <c r="BL19" s="35">
        <f t="shared" si="27"/>
        <v>2</v>
      </c>
      <c r="BM19" s="35">
        <f t="shared" si="27"/>
        <v>1</v>
      </c>
      <c r="BN19" s="35">
        <f t="shared" si="27"/>
        <v>1</v>
      </c>
      <c r="BO19" s="35">
        <f t="shared" si="27"/>
        <v>1</v>
      </c>
      <c r="BP19" s="35">
        <f t="shared" si="28"/>
        <v>1</v>
      </c>
      <c r="BQ19" s="35">
        <f t="shared" si="28"/>
        <v>1</v>
      </c>
      <c r="BR19" s="35">
        <f t="shared" si="28"/>
        <v>1</v>
      </c>
      <c r="BS19" s="35">
        <f t="shared" si="28"/>
        <v>1</v>
      </c>
      <c r="BT19" s="35">
        <f t="shared" si="28"/>
        <v>1</v>
      </c>
      <c r="BU19" s="35">
        <f t="shared" si="28"/>
        <v>1</v>
      </c>
      <c r="BV19" s="35">
        <f t="shared" si="28"/>
        <v>1</v>
      </c>
      <c r="BW19" s="35">
        <f t="shared" si="28"/>
        <v>1</v>
      </c>
      <c r="BX19" s="35">
        <f t="shared" si="28"/>
        <v>1</v>
      </c>
      <c r="BY19" s="35">
        <f t="shared" si="28"/>
        <v>1</v>
      </c>
      <c r="BZ19" s="35">
        <f t="shared" si="29"/>
        <v>1</v>
      </c>
      <c r="CA19" s="35">
        <f t="shared" si="29"/>
        <v>0</v>
      </c>
      <c r="CB19" s="35">
        <f t="shared" si="29"/>
        <v>0</v>
      </c>
      <c r="CC19" s="35">
        <f t="shared" si="29"/>
        <v>0</v>
      </c>
      <c r="CD19" s="35">
        <f t="shared" si="29"/>
        <v>0</v>
      </c>
      <c r="CE19" s="35">
        <f t="shared" si="29"/>
        <v>0</v>
      </c>
      <c r="CF19" s="35">
        <f t="shared" si="29"/>
        <v>0</v>
      </c>
      <c r="CG19" s="35">
        <f t="shared" si="29"/>
        <v>0</v>
      </c>
      <c r="CH19" s="35">
        <f t="shared" si="29"/>
        <v>0</v>
      </c>
      <c r="CI19" s="35">
        <f t="shared" si="29"/>
        <v>0</v>
      </c>
      <c r="CJ19" s="35">
        <f t="shared" si="30"/>
        <v>0</v>
      </c>
      <c r="CK19" s="35">
        <f t="shared" si="30"/>
        <v>0</v>
      </c>
      <c r="CL19" s="35">
        <f t="shared" si="30"/>
        <v>0</v>
      </c>
      <c r="CM19" s="35">
        <f t="shared" si="30"/>
        <v>0</v>
      </c>
      <c r="CN19" s="35">
        <f t="shared" si="30"/>
        <v>0</v>
      </c>
      <c r="CO19" s="35">
        <f t="shared" si="30"/>
        <v>0</v>
      </c>
      <c r="CP19" s="35">
        <f t="shared" si="30"/>
        <v>0</v>
      </c>
      <c r="CQ19" s="35">
        <f t="shared" si="30"/>
        <v>0</v>
      </c>
      <c r="CR19" s="35">
        <f t="shared" si="30"/>
        <v>0</v>
      </c>
      <c r="CS19" s="35">
        <f t="shared" si="30"/>
        <v>0</v>
      </c>
      <c r="CT19" s="35">
        <f t="shared" si="31"/>
        <v>0</v>
      </c>
      <c r="CU19" s="35">
        <f t="shared" si="31"/>
        <v>0</v>
      </c>
      <c r="CV19" s="35">
        <f t="shared" si="31"/>
        <v>0</v>
      </c>
      <c r="CW19" s="35">
        <f t="shared" si="31"/>
        <v>0</v>
      </c>
      <c r="CX19" s="35">
        <f t="shared" si="31"/>
        <v>0</v>
      </c>
      <c r="CY19" s="35">
        <f t="shared" si="31"/>
        <v>0</v>
      </c>
      <c r="CZ19" s="35">
        <f t="shared" si="31"/>
        <v>0</v>
      </c>
    </row>
    <row r="20" spans="1:104" x14ac:dyDescent="0.2">
      <c r="A20" s="90"/>
      <c r="B20" s="1"/>
      <c r="C20" s="29" t="str">
        <v>M&amp;O</v>
      </c>
      <c r="D20" s="29" t="str">
        <v>Calibration</v>
      </c>
      <c r="E20" s="42">
        <f t="shared" si="21"/>
        <v>1</v>
      </c>
      <c r="F20" s="68">
        <f t="shared" si="32"/>
        <v>0.4838709677419355</v>
      </c>
      <c r="I20" s="43">
        <f>SUMIFS(I$7:I$16,$D$7:$D$16,$D20)</f>
        <v>30</v>
      </c>
      <c r="J20" s="43">
        <f t="shared" si="33"/>
        <v>25</v>
      </c>
      <c r="K20" s="43">
        <f t="shared" si="33"/>
        <v>117</v>
      </c>
      <c r="L20" s="43">
        <f t="shared" si="33"/>
        <v>108</v>
      </c>
      <c r="M20" s="43">
        <f t="shared" si="33"/>
        <v>0</v>
      </c>
      <c r="N20" s="43">
        <f>SUMIFS(N$7:N$16,$D$7:$D$16,$D20)</f>
        <v>0</v>
      </c>
      <c r="R20" s="35">
        <f t="shared" si="23"/>
        <v>0</v>
      </c>
      <c r="S20" s="35">
        <f t="shared" si="23"/>
        <v>0</v>
      </c>
      <c r="T20" s="35">
        <f t="shared" si="23"/>
        <v>0</v>
      </c>
      <c r="U20" s="35">
        <f t="shared" si="23"/>
        <v>0</v>
      </c>
      <c r="V20" s="35">
        <f t="shared" si="23"/>
        <v>0</v>
      </c>
      <c r="W20" s="35">
        <f t="shared" si="23"/>
        <v>1</v>
      </c>
      <c r="X20" s="35">
        <f t="shared" si="23"/>
        <v>1</v>
      </c>
      <c r="Y20" s="35">
        <f t="shared" si="23"/>
        <v>1</v>
      </c>
      <c r="Z20" s="35">
        <f t="shared" si="23"/>
        <v>1</v>
      </c>
      <c r="AA20" s="35">
        <f t="shared" si="23"/>
        <v>1</v>
      </c>
      <c r="AB20" s="35">
        <f t="shared" si="24"/>
        <v>1</v>
      </c>
      <c r="AC20" s="35">
        <f t="shared" si="24"/>
        <v>1</v>
      </c>
      <c r="AD20" s="35">
        <f t="shared" si="24"/>
        <v>1</v>
      </c>
      <c r="AE20" s="35">
        <f t="shared" si="24"/>
        <v>1</v>
      </c>
      <c r="AF20" s="35">
        <f t="shared" si="24"/>
        <v>1</v>
      </c>
      <c r="AG20" s="35">
        <f t="shared" si="24"/>
        <v>1</v>
      </c>
      <c r="AH20" s="35">
        <f t="shared" si="24"/>
        <v>1</v>
      </c>
      <c r="AI20" s="35">
        <f t="shared" si="24"/>
        <v>1</v>
      </c>
      <c r="AJ20" s="35">
        <f t="shared" si="24"/>
        <v>1</v>
      </c>
      <c r="AK20" s="35">
        <f t="shared" si="24"/>
        <v>1</v>
      </c>
      <c r="AL20" s="35">
        <f t="shared" si="25"/>
        <v>1</v>
      </c>
      <c r="AM20" s="35">
        <f t="shared" si="25"/>
        <v>1</v>
      </c>
      <c r="AN20" s="35">
        <f t="shared" si="25"/>
        <v>1</v>
      </c>
      <c r="AO20" s="35">
        <f t="shared" si="25"/>
        <v>1</v>
      </c>
      <c r="AP20" s="35">
        <f t="shared" si="25"/>
        <v>1</v>
      </c>
      <c r="AQ20" s="35">
        <f t="shared" si="25"/>
        <v>1</v>
      </c>
      <c r="AR20" s="35">
        <f t="shared" si="25"/>
        <v>1</v>
      </c>
      <c r="AS20" s="35">
        <f t="shared" si="25"/>
        <v>1</v>
      </c>
      <c r="AT20" s="35">
        <f t="shared" si="25"/>
        <v>1</v>
      </c>
      <c r="AU20" s="35">
        <f t="shared" si="25"/>
        <v>1</v>
      </c>
      <c r="AV20" s="35">
        <f t="shared" si="26"/>
        <v>1</v>
      </c>
      <c r="AW20" s="35">
        <f t="shared" si="26"/>
        <v>1</v>
      </c>
      <c r="AX20" s="35">
        <f t="shared" si="26"/>
        <v>1</v>
      </c>
      <c r="AY20" s="35">
        <f t="shared" si="26"/>
        <v>1</v>
      </c>
      <c r="AZ20" s="35">
        <f t="shared" si="26"/>
        <v>1</v>
      </c>
      <c r="BA20" s="35">
        <f t="shared" si="26"/>
        <v>0</v>
      </c>
      <c r="BB20" s="35">
        <f t="shared" si="26"/>
        <v>0</v>
      </c>
      <c r="BC20" s="35">
        <f t="shared" si="26"/>
        <v>0</v>
      </c>
      <c r="BD20" s="35">
        <f t="shared" si="26"/>
        <v>0</v>
      </c>
      <c r="BE20" s="35">
        <f t="shared" si="26"/>
        <v>0</v>
      </c>
      <c r="BF20" s="35">
        <f t="shared" si="27"/>
        <v>0</v>
      </c>
      <c r="BG20" s="35">
        <f t="shared" si="27"/>
        <v>0</v>
      </c>
      <c r="BH20" s="35">
        <f t="shared" si="27"/>
        <v>0</v>
      </c>
      <c r="BI20" s="35">
        <f t="shared" si="27"/>
        <v>0</v>
      </c>
      <c r="BJ20" s="35">
        <f t="shared" si="27"/>
        <v>0</v>
      </c>
      <c r="BK20" s="35">
        <f t="shared" si="27"/>
        <v>0</v>
      </c>
      <c r="BL20" s="35">
        <f t="shared" si="27"/>
        <v>0</v>
      </c>
      <c r="BM20" s="35">
        <f t="shared" si="27"/>
        <v>0</v>
      </c>
      <c r="BN20" s="35">
        <f t="shared" si="27"/>
        <v>0</v>
      </c>
      <c r="BO20" s="35">
        <f t="shared" si="27"/>
        <v>0</v>
      </c>
      <c r="BP20" s="35">
        <f t="shared" si="28"/>
        <v>0</v>
      </c>
      <c r="BQ20" s="35">
        <f t="shared" si="28"/>
        <v>0</v>
      </c>
      <c r="BR20" s="35">
        <f t="shared" si="28"/>
        <v>0</v>
      </c>
      <c r="BS20" s="35">
        <f t="shared" si="28"/>
        <v>0</v>
      </c>
      <c r="BT20" s="35">
        <f t="shared" si="28"/>
        <v>0</v>
      </c>
      <c r="BU20" s="35">
        <f t="shared" si="28"/>
        <v>0</v>
      </c>
      <c r="BV20" s="35">
        <f t="shared" si="28"/>
        <v>0</v>
      </c>
      <c r="BW20" s="35">
        <f t="shared" si="28"/>
        <v>0</v>
      </c>
      <c r="BX20" s="35">
        <f t="shared" si="28"/>
        <v>0</v>
      </c>
      <c r="BY20" s="35">
        <f t="shared" si="28"/>
        <v>0</v>
      </c>
      <c r="BZ20" s="35">
        <f t="shared" si="29"/>
        <v>0</v>
      </c>
      <c r="CA20" s="35">
        <f t="shared" si="29"/>
        <v>0</v>
      </c>
      <c r="CB20" s="35">
        <f t="shared" si="29"/>
        <v>0</v>
      </c>
      <c r="CC20" s="35">
        <f t="shared" si="29"/>
        <v>0</v>
      </c>
      <c r="CD20" s="35">
        <f t="shared" si="29"/>
        <v>0</v>
      </c>
      <c r="CE20" s="35">
        <f t="shared" si="29"/>
        <v>0</v>
      </c>
      <c r="CF20" s="35">
        <f t="shared" si="29"/>
        <v>0</v>
      </c>
      <c r="CG20" s="35">
        <f t="shared" si="29"/>
        <v>0</v>
      </c>
      <c r="CH20" s="35">
        <f t="shared" si="29"/>
        <v>0</v>
      </c>
      <c r="CI20" s="35">
        <f t="shared" si="29"/>
        <v>0</v>
      </c>
      <c r="CJ20" s="35">
        <f t="shared" si="30"/>
        <v>0</v>
      </c>
      <c r="CK20" s="35">
        <f t="shared" si="30"/>
        <v>0</v>
      </c>
      <c r="CL20" s="35">
        <f t="shared" si="30"/>
        <v>0</v>
      </c>
      <c r="CM20" s="35">
        <f t="shared" si="30"/>
        <v>0</v>
      </c>
      <c r="CN20" s="35">
        <f t="shared" si="30"/>
        <v>0</v>
      </c>
      <c r="CO20" s="35">
        <f t="shared" si="30"/>
        <v>0</v>
      </c>
      <c r="CP20" s="35">
        <f t="shared" si="30"/>
        <v>0</v>
      </c>
      <c r="CQ20" s="35">
        <f t="shared" si="30"/>
        <v>0</v>
      </c>
      <c r="CR20" s="35">
        <f t="shared" si="30"/>
        <v>0</v>
      </c>
      <c r="CS20" s="35">
        <f t="shared" si="30"/>
        <v>0</v>
      </c>
      <c r="CT20" s="35">
        <f t="shared" si="31"/>
        <v>0</v>
      </c>
      <c r="CU20" s="35">
        <f t="shared" si="31"/>
        <v>0</v>
      </c>
      <c r="CV20" s="35">
        <f t="shared" si="31"/>
        <v>0</v>
      </c>
      <c r="CW20" s="35">
        <f t="shared" si="31"/>
        <v>0</v>
      </c>
      <c r="CX20" s="35">
        <f t="shared" si="31"/>
        <v>0</v>
      </c>
      <c r="CY20" s="35">
        <f t="shared" si="31"/>
        <v>0</v>
      </c>
      <c r="CZ20" s="35">
        <f t="shared" si="31"/>
        <v>0</v>
      </c>
    </row>
    <row r="21" spans="1:104" x14ac:dyDescent="0.2">
      <c r="A21" s="90"/>
      <c r="B21" s="1"/>
      <c r="C21" s="29" t="str">
        <v>M&amp;O</v>
      </c>
      <c r="D21" s="29" t="str">
        <v>DAQ / Engineering support</v>
      </c>
      <c r="E21" s="42">
        <f t="shared" si="21"/>
        <v>1</v>
      </c>
      <c r="F21" s="68">
        <f t="shared" si="32"/>
        <v>1</v>
      </c>
      <c r="I21" s="43">
        <f>SUMIFS(I$7:I$16,$D$7:$D$16,$D21)</f>
        <v>66</v>
      </c>
      <c r="J21" s="43">
        <f t="shared" si="33"/>
        <v>54</v>
      </c>
      <c r="K21" s="43">
        <f t="shared" si="33"/>
        <v>117</v>
      </c>
      <c r="L21" s="43">
        <f t="shared" si="33"/>
        <v>225</v>
      </c>
      <c r="M21" s="43">
        <f t="shared" si="33"/>
        <v>144</v>
      </c>
      <c r="N21" s="43">
        <f t="shared" si="33"/>
        <v>0</v>
      </c>
      <c r="R21" s="35">
        <f t="shared" si="23"/>
        <v>0</v>
      </c>
      <c r="S21" s="35">
        <f t="shared" si="23"/>
        <v>0</v>
      </c>
      <c r="T21" s="35">
        <f t="shared" si="23"/>
        <v>0</v>
      </c>
      <c r="U21" s="35">
        <f t="shared" si="23"/>
        <v>0</v>
      </c>
      <c r="V21" s="35">
        <f t="shared" si="23"/>
        <v>0</v>
      </c>
      <c r="W21" s="35">
        <f t="shared" si="23"/>
        <v>1</v>
      </c>
      <c r="X21" s="35">
        <f t="shared" si="23"/>
        <v>1</v>
      </c>
      <c r="Y21" s="35">
        <f t="shared" si="23"/>
        <v>1</v>
      </c>
      <c r="Z21" s="35">
        <f t="shared" si="23"/>
        <v>1</v>
      </c>
      <c r="AA21" s="35">
        <f t="shared" si="23"/>
        <v>1</v>
      </c>
      <c r="AB21" s="35">
        <f t="shared" si="24"/>
        <v>1</v>
      </c>
      <c r="AC21" s="35">
        <f t="shared" si="24"/>
        <v>1</v>
      </c>
      <c r="AD21" s="35">
        <f t="shared" si="24"/>
        <v>1</v>
      </c>
      <c r="AE21" s="35">
        <f t="shared" si="24"/>
        <v>1</v>
      </c>
      <c r="AF21" s="35">
        <f t="shared" si="24"/>
        <v>1</v>
      </c>
      <c r="AG21" s="35">
        <f t="shared" si="24"/>
        <v>1</v>
      </c>
      <c r="AH21" s="35">
        <f t="shared" si="24"/>
        <v>1</v>
      </c>
      <c r="AI21" s="35">
        <f t="shared" si="24"/>
        <v>1</v>
      </c>
      <c r="AJ21" s="35">
        <f t="shared" si="24"/>
        <v>1</v>
      </c>
      <c r="AK21" s="35">
        <f t="shared" si="24"/>
        <v>1</v>
      </c>
      <c r="AL21" s="35">
        <f t="shared" si="25"/>
        <v>1</v>
      </c>
      <c r="AM21" s="35">
        <f t="shared" si="25"/>
        <v>1</v>
      </c>
      <c r="AN21" s="35">
        <f t="shared" si="25"/>
        <v>1</v>
      </c>
      <c r="AO21" s="35">
        <f t="shared" si="25"/>
        <v>1</v>
      </c>
      <c r="AP21" s="35">
        <f t="shared" si="25"/>
        <v>1</v>
      </c>
      <c r="AQ21" s="35">
        <f t="shared" si="25"/>
        <v>1</v>
      </c>
      <c r="AR21" s="35">
        <f t="shared" si="25"/>
        <v>1</v>
      </c>
      <c r="AS21" s="35">
        <f t="shared" si="25"/>
        <v>1</v>
      </c>
      <c r="AT21" s="35">
        <f t="shared" si="25"/>
        <v>1</v>
      </c>
      <c r="AU21" s="35">
        <f t="shared" si="25"/>
        <v>1</v>
      </c>
      <c r="AV21" s="35">
        <f t="shared" si="26"/>
        <v>1</v>
      </c>
      <c r="AW21" s="35">
        <f t="shared" si="26"/>
        <v>1</v>
      </c>
      <c r="AX21" s="35">
        <f t="shared" si="26"/>
        <v>1</v>
      </c>
      <c r="AY21" s="35">
        <f t="shared" si="26"/>
        <v>1</v>
      </c>
      <c r="AZ21" s="35">
        <f t="shared" si="26"/>
        <v>1</v>
      </c>
      <c r="BA21" s="35">
        <f t="shared" si="26"/>
        <v>1</v>
      </c>
      <c r="BB21" s="35">
        <f t="shared" si="26"/>
        <v>1</v>
      </c>
      <c r="BC21" s="35">
        <f t="shared" si="26"/>
        <v>1</v>
      </c>
      <c r="BD21" s="35">
        <f t="shared" si="26"/>
        <v>1</v>
      </c>
      <c r="BE21" s="35">
        <f t="shared" si="26"/>
        <v>1</v>
      </c>
      <c r="BF21" s="35">
        <f t="shared" si="27"/>
        <v>1</v>
      </c>
      <c r="BG21" s="35">
        <f t="shared" si="27"/>
        <v>1</v>
      </c>
      <c r="BH21" s="35">
        <f t="shared" si="27"/>
        <v>1</v>
      </c>
      <c r="BI21" s="35">
        <f t="shared" si="27"/>
        <v>1</v>
      </c>
      <c r="BJ21" s="35">
        <f t="shared" si="27"/>
        <v>1</v>
      </c>
      <c r="BK21" s="35">
        <f t="shared" si="27"/>
        <v>1</v>
      </c>
      <c r="BL21" s="35">
        <f t="shared" si="27"/>
        <v>1</v>
      </c>
      <c r="BM21" s="35">
        <f t="shared" si="27"/>
        <v>1</v>
      </c>
      <c r="BN21" s="35">
        <f t="shared" si="27"/>
        <v>1</v>
      </c>
      <c r="BO21" s="35">
        <f t="shared" si="27"/>
        <v>1</v>
      </c>
      <c r="BP21" s="35">
        <f t="shared" si="28"/>
        <v>1</v>
      </c>
      <c r="BQ21" s="35">
        <f t="shared" si="28"/>
        <v>1</v>
      </c>
      <c r="BR21" s="35">
        <f t="shared" si="28"/>
        <v>1</v>
      </c>
      <c r="BS21" s="35">
        <f t="shared" si="28"/>
        <v>1</v>
      </c>
      <c r="BT21" s="35">
        <f t="shared" si="28"/>
        <v>1</v>
      </c>
      <c r="BU21" s="35">
        <f t="shared" si="28"/>
        <v>1</v>
      </c>
      <c r="BV21" s="35">
        <f t="shared" si="28"/>
        <v>1</v>
      </c>
      <c r="BW21" s="35">
        <f t="shared" si="28"/>
        <v>1</v>
      </c>
      <c r="BX21" s="35">
        <f t="shared" si="28"/>
        <v>1</v>
      </c>
      <c r="BY21" s="35">
        <f t="shared" si="28"/>
        <v>1</v>
      </c>
      <c r="BZ21" s="35">
        <f t="shared" si="29"/>
        <v>1</v>
      </c>
      <c r="CA21" s="35">
        <f t="shared" si="29"/>
        <v>1</v>
      </c>
      <c r="CB21" s="35">
        <f t="shared" si="29"/>
        <v>1</v>
      </c>
      <c r="CC21" s="35">
        <f t="shared" si="29"/>
        <v>1</v>
      </c>
      <c r="CD21" s="35">
        <f t="shared" si="29"/>
        <v>1</v>
      </c>
      <c r="CE21" s="35">
        <f t="shared" si="29"/>
        <v>1</v>
      </c>
      <c r="CF21" s="35">
        <f t="shared" si="29"/>
        <v>1</v>
      </c>
      <c r="CG21" s="35">
        <f t="shared" si="29"/>
        <v>1</v>
      </c>
      <c r="CH21" s="35">
        <f t="shared" si="29"/>
        <v>1</v>
      </c>
      <c r="CI21" s="35">
        <f t="shared" si="29"/>
        <v>1</v>
      </c>
      <c r="CJ21" s="35">
        <f t="shared" si="30"/>
        <v>1</v>
      </c>
      <c r="CK21" s="35">
        <f t="shared" si="30"/>
        <v>0</v>
      </c>
      <c r="CL21" s="35">
        <f t="shared" si="30"/>
        <v>0</v>
      </c>
      <c r="CM21" s="35">
        <f t="shared" si="30"/>
        <v>0</v>
      </c>
      <c r="CN21" s="35">
        <f t="shared" si="30"/>
        <v>0</v>
      </c>
      <c r="CO21" s="35">
        <f t="shared" si="30"/>
        <v>0</v>
      </c>
      <c r="CP21" s="35">
        <f t="shared" si="30"/>
        <v>0</v>
      </c>
      <c r="CQ21" s="35">
        <f t="shared" si="30"/>
        <v>0</v>
      </c>
      <c r="CR21" s="35">
        <f t="shared" si="30"/>
        <v>0</v>
      </c>
      <c r="CS21" s="35">
        <f t="shared" si="30"/>
        <v>0</v>
      </c>
      <c r="CT21" s="35">
        <f t="shared" si="31"/>
        <v>0</v>
      </c>
      <c r="CU21" s="35">
        <f t="shared" si="31"/>
        <v>0</v>
      </c>
      <c r="CV21" s="35">
        <f t="shared" si="31"/>
        <v>0</v>
      </c>
      <c r="CW21" s="35">
        <f t="shared" si="31"/>
        <v>0</v>
      </c>
      <c r="CX21" s="35">
        <f t="shared" si="31"/>
        <v>0</v>
      </c>
      <c r="CY21" s="35">
        <f t="shared" si="31"/>
        <v>0</v>
      </c>
      <c r="CZ21" s="35">
        <f t="shared" si="31"/>
        <v>0</v>
      </c>
    </row>
    <row r="22" spans="1:104" x14ac:dyDescent="0.2">
      <c r="A22" s="90"/>
      <c r="B22" s="1"/>
      <c r="C22" s="29" t="str">
        <v>M&amp;O</v>
      </c>
      <c r="D22" s="29" t="str">
        <v>M&amp;O / Upgrade integration</v>
      </c>
      <c r="E22" s="42">
        <f t="shared" si="21"/>
        <v>2</v>
      </c>
      <c r="F22" s="68">
        <f t="shared" si="32"/>
        <v>2</v>
      </c>
      <c r="I22" s="43">
        <f>SUMIFS(I$7:I$16,$D$7:$D$16,$D22)</f>
        <v>124</v>
      </c>
      <c r="J22" s="43">
        <f t="shared" si="33"/>
        <v>102</v>
      </c>
      <c r="K22" s="43">
        <f t="shared" si="33"/>
        <v>216</v>
      </c>
      <c r="L22" s="43">
        <f t="shared" si="33"/>
        <v>450</v>
      </c>
      <c r="M22" s="43">
        <f t="shared" si="33"/>
        <v>252</v>
      </c>
      <c r="N22" s="43">
        <f t="shared" si="33"/>
        <v>0</v>
      </c>
      <c r="R22" s="35">
        <f t="shared" si="23"/>
        <v>0</v>
      </c>
      <c r="S22" s="35">
        <f t="shared" si="23"/>
        <v>0</v>
      </c>
      <c r="T22" s="35">
        <f t="shared" si="23"/>
        <v>0</v>
      </c>
      <c r="U22" s="35">
        <f t="shared" si="23"/>
        <v>0</v>
      </c>
      <c r="V22" s="35">
        <f t="shared" si="23"/>
        <v>0</v>
      </c>
      <c r="W22" s="35">
        <f t="shared" si="23"/>
        <v>1</v>
      </c>
      <c r="X22" s="35">
        <f t="shared" si="23"/>
        <v>1</v>
      </c>
      <c r="Y22" s="35">
        <f t="shared" si="23"/>
        <v>1</v>
      </c>
      <c r="Z22" s="35">
        <f t="shared" si="23"/>
        <v>2</v>
      </c>
      <c r="AA22" s="35">
        <f t="shared" si="23"/>
        <v>2</v>
      </c>
      <c r="AB22" s="35">
        <f t="shared" si="24"/>
        <v>2</v>
      </c>
      <c r="AC22" s="35">
        <f t="shared" si="24"/>
        <v>2</v>
      </c>
      <c r="AD22" s="35">
        <f t="shared" si="24"/>
        <v>2</v>
      </c>
      <c r="AE22" s="35">
        <f t="shared" si="24"/>
        <v>2</v>
      </c>
      <c r="AF22" s="35">
        <f t="shared" si="24"/>
        <v>2</v>
      </c>
      <c r="AG22" s="35">
        <f t="shared" si="24"/>
        <v>2</v>
      </c>
      <c r="AH22" s="35">
        <f t="shared" si="24"/>
        <v>2</v>
      </c>
      <c r="AI22" s="35">
        <f t="shared" si="24"/>
        <v>2</v>
      </c>
      <c r="AJ22" s="35">
        <f t="shared" si="24"/>
        <v>2</v>
      </c>
      <c r="AK22" s="35">
        <f t="shared" si="24"/>
        <v>2</v>
      </c>
      <c r="AL22" s="35">
        <f t="shared" si="25"/>
        <v>2</v>
      </c>
      <c r="AM22" s="35">
        <f t="shared" si="25"/>
        <v>2</v>
      </c>
      <c r="AN22" s="35">
        <f t="shared" si="25"/>
        <v>2</v>
      </c>
      <c r="AO22" s="35">
        <f t="shared" si="25"/>
        <v>2</v>
      </c>
      <c r="AP22" s="35">
        <f t="shared" si="25"/>
        <v>2</v>
      </c>
      <c r="AQ22" s="35">
        <f t="shared" si="25"/>
        <v>2</v>
      </c>
      <c r="AR22" s="35">
        <f t="shared" si="25"/>
        <v>2</v>
      </c>
      <c r="AS22" s="35">
        <f t="shared" si="25"/>
        <v>2</v>
      </c>
      <c r="AT22" s="35">
        <f t="shared" si="25"/>
        <v>2</v>
      </c>
      <c r="AU22" s="35">
        <f t="shared" si="25"/>
        <v>2</v>
      </c>
      <c r="AV22" s="35">
        <f t="shared" si="26"/>
        <v>2</v>
      </c>
      <c r="AW22" s="35">
        <f t="shared" si="26"/>
        <v>2</v>
      </c>
      <c r="AX22" s="35">
        <f t="shared" si="26"/>
        <v>2</v>
      </c>
      <c r="AY22" s="35">
        <f t="shared" si="26"/>
        <v>2</v>
      </c>
      <c r="AZ22" s="35">
        <f t="shared" si="26"/>
        <v>2</v>
      </c>
      <c r="BA22" s="35">
        <f t="shared" si="26"/>
        <v>2</v>
      </c>
      <c r="BB22" s="35">
        <f t="shared" si="26"/>
        <v>2</v>
      </c>
      <c r="BC22" s="35">
        <f t="shared" si="26"/>
        <v>2</v>
      </c>
      <c r="BD22" s="35">
        <f t="shared" si="26"/>
        <v>2</v>
      </c>
      <c r="BE22" s="35">
        <f t="shared" si="26"/>
        <v>2</v>
      </c>
      <c r="BF22" s="35">
        <f t="shared" si="27"/>
        <v>2</v>
      </c>
      <c r="BG22" s="35">
        <f t="shared" si="27"/>
        <v>2</v>
      </c>
      <c r="BH22" s="35">
        <f t="shared" si="27"/>
        <v>2</v>
      </c>
      <c r="BI22" s="35">
        <f t="shared" si="27"/>
        <v>2</v>
      </c>
      <c r="BJ22" s="35">
        <f t="shared" si="27"/>
        <v>2</v>
      </c>
      <c r="BK22" s="35">
        <f t="shared" si="27"/>
        <v>2</v>
      </c>
      <c r="BL22" s="35">
        <f t="shared" si="27"/>
        <v>2</v>
      </c>
      <c r="BM22" s="35">
        <f t="shared" si="27"/>
        <v>2</v>
      </c>
      <c r="BN22" s="35">
        <f t="shared" si="27"/>
        <v>2</v>
      </c>
      <c r="BO22" s="35">
        <f t="shared" si="27"/>
        <v>2</v>
      </c>
      <c r="BP22" s="35">
        <f t="shared" si="28"/>
        <v>2</v>
      </c>
      <c r="BQ22" s="35">
        <f t="shared" si="28"/>
        <v>2</v>
      </c>
      <c r="BR22" s="35">
        <f t="shared" si="28"/>
        <v>2</v>
      </c>
      <c r="BS22" s="35">
        <f t="shared" si="28"/>
        <v>2</v>
      </c>
      <c r="BT22" s="35">
        <f t="shared" si="28"/>
        <v>2</v>
      </c>
      <c r="BU22" s="35">
        <f t="shared" si="28"/>
        <v>2</v>
      </c>
      <c r="BV22" s="35">
        <f t="shared" si="28"/>
        <v>2</v>
      </c>
      <c r="BW22" s="35">
        <f t="shared" si="28"/>
        <v>2</v>
      </c>
      <c r="BX22" s="35">
        <f t="shared" si="28"/>
        <v>2</v>
      </c>
      <c r="BY22" s="35">
        <f t="shared" si="28"/>
        <v>2</v>
      </c>
      <c r="BZ22" s="35">
        <f t="shared" si="29"/>
        <v>2</v>
      </c>
      <c r="CA22" s="35">
        <f t="shared" si="29"/>
        <v>2</v>
      </c>
      <c r="CB22" s="35">
        <f t="shared" si="29"/>
        <v>2</v>
      </c>
      <c r="CC22" s="35">
        <f t="shared" si="29"/>
        <v>2</v>
      </c>
      <c r="CD22" s="35">
        <f t="shared" si="29"/>
        <v>2</v>
      </c>
      <c r="CE22" s="35">
        <f t="shared" si="29"/>
        <v>2</v>
      </c>
      <c r="CF22" s="35">
        <f t="shared" si="29"/>
        <v>1</v>
      </c>
      <c r="CG22" s="35">
        <f t="shared" si="29"/>
        <v>1</v>
      </c>
      <c r="CH22" s="35">
        <f t="shared" si="29"/>
        <v>1</v>
      </c>
      <c r="CI22" s="35">
        <f t="shared" si="29"/>
        <v>1</v>
      </c>
      <c r="CJ22" s="35">
        <f t="shared" si="30"/>
        <v>1</v>
      </c>
      <c r="CK22" s="35">
        <f t="shared" si="30"/>
        <v>0</v>
      </c>
      <c r="CL22" s="35">
        <f t="shared" si="30"/>
        <v>0</v>
      </c>
      <c r="CM22" s="35">
        <f t="shared" si="30"/>
        <v>0</v>
      </c>
      <c r="CN22" s="35">
        <f t="shared" si="30"/>
        <v>0</v>
      </c>
      <c r="CO22" s="35">
        <f t="shared" si="30"/>
        <v>0</v>
      </c>
      <c r="CP22" s="35">
        <f t="shared" si="30"/>
        <v>0</v>
      </c>
      <c r="CQ22" s="35">
        <f t="shared" si="30"/>
        <v>0</v>
      </c>
      <c r="CR22" s="35">
        <f t="shared" si="30"/>
        <v>0</v>
      </c>
      <c r="CS22" s="35">
        <f t="shared" si="30"/>
        <v>0</v>
      </c>
      <c r="CT22" s="35">
        <f t="shared" si="31"/>
        <v>0</v>
      </c>
      <c r="CU22" s="35">
        <f t="shared" si="31"/>
        <v>0</v>
      </c>
      <c r="CV22" s="35">
        <f t="shared" si="31"/>
        <v>0</v>
      </c>
      <c r="CW22" s="35">
        <f t="shared" si="31"/>
        <v>0</v>
      </c>
      <c r="CX22" s="35">
        <f t="shared" si="31"/>
        <v>0</v>
      </c>
      <c r="CY22" s="35">
        <f t="shared" si="31"/>
        <v>0</v>
      </c>
      <c r="CZ22" s="35">
        <f t="shared" si="31"/>
        <v>0</v>
      </c>
    </row>
    <row r="23" spans="1:104" x14ac:dyDescent="0.2">
      <c r="A23" s="90"/>
      <c r="B23" s="1"/>
      <c r="C23" s="29" t="str">
        <v>M&amp;O</v>
      </c>
      <c r="D23" s="29" t="str">
        <v>Surface Array maintenance</v>
      </c>
      <c r="E23" s="42">
        <f t="shared" si="21"/>
        <v>2</v>
      </c>
      <c r="F23" s="68">
        <f t="shared" si="32"/>
        <v>0.67741935483870963</v>
      </c>
      <c r="I23" s="43">
        <f>SUMIFS(I$7:I$16,$D$7:$D$16,$D23)</f>
        <v>70</v>
      </c>
      <c r="J23" s="43">
        <f t="shared" si="33"/>
        <v>60</v>
      </c>
      <c r="K23" s="43">
        <f t="shared" si="33"/>
        <v>0</v>
      </c>
      <c r="L23" s="43">
        <f t="shared" si="33"/>
        <v>117</v>
      </c>
      <c r="M23" s="43">
        <f t="shared" si="33"/>
        <v>423</v>
      </c>
      <c r="N23" s="43">
        <f t="shared" si="33"/>
        <v>0</v>
      </c>
      <c r="R23" s="35">
        <f>IF($C23=""," ", SUMIFS(R$7:R$16,$C$7:$C$16,$C23,$D$7:$D$16,$D23))</f>
        <v>0</v>
      </c>
      <c r="S23" s="35">
        <f t="shared" si="23"/>
        <v>0</v>
      </c>
      <c r="T23" s="35">
        <f t="shared" si="23"/>
        <v>0</v>
      </c>
      <c r="U23" s="35">
        <f t="shared" si="23"/>
        <v>0</v>
      </c>
      <c r="V23" s="35">
        <f t="shared" si="23"/>
        <v>0</v>
      </c>
      <c r="W23" s="35">
        <f t="shared" si="23"/>
        <v>0</v>
      </c>
      <c r="X23" s="35">
        <f t="shared" si="23"/>
        <v>0</v>
      </c>
      <c r="Y23" s="35">
        <f t="shared" si="23"/>
        <v>0</v>
      </c>
      <c r="Z23" s="35">
        <f t="shared" si="23"/>
        <v>0</v>
      </c>
      <c r="AA23" s="35">
        <f t="shared" si="23"/>
        <v>0</v>
      </c>
      <c r="AB23" s="35">
        <f t="shared" si="24"/>
        <v>0</v>
      </c>
      <c r="AC23" s="35">
        <f t="shared" si="24"/>
        <v>0</v>
      </c>
      <c r="AD23" s="35">
        <f t="shared" si="24"/>
        <v>0</v>
      </c>
      <c r="AE23" s="35">
        <f t="shared" si="24"/>
        <v>0</v>
      </c>
      <c r="AF23" s="35">
        <f t="shared" si="24"/>
        <v>0</v>
      </c>
      <c r="AG23" s="35">
        <f t="shared" si="24"/>
        <v>0</v>
      </c>
      <c r="AH23" s="35">
        <f t="shared" si="24"/>
        <v>0</v>
      </c>
      <c r="AI23" s="35">
        <f t="shared" si="24"/>
        <v>0</v>
      </c>
      <c r="AJ23" s="35">
        <f t="shared" si="24"/>
        <v>0</v>
      </c>
      <c r="AK23" s="35">
        <f t="shared" si="24"/>
        <v>0</v>
      </c>
      <c r="AL23" s="35">
        <f t="shared" si="25"/>
        <v>0</v>
      </c>
      <c r="AM23" s="35">
        <f t="shared" si="25"/>
        <v>0</v>
      </c>
      <c r="AN23" s="35">
        <f t="shared" si="25"/>
        <v>0</v>
      </c>
      <c r="AO23" s="35">
        <f t="shared" si="25"/>
        <v>0</v>
      </c>
      <c r="AP23" s="35">
        <f t="shared" si="25"/>
        <v>0</v>
      </c>
      <c r="AQ23" s="35">
        <f t="shared" si="25"/>
        <v>0</v>
      </c>
      <c r="AR23" s="35">
        <f t="shared" si="25"/>
        <v>0</v>
      </c>
      <c r="AS23" s="35">
        <f t="shared" si="25"/>
        <v>0</v>
      </c>
      <c r="AT23" s="35">
        <f t="shared" si="25"/>
        <v>0</v>
      </c>
      <c r="AU23" s="35">
        <f t="shared" si="25"/>
        <v>0</v>
      </c>
      <c r="AV23" s="35">
        <f t="shared" si="26"/>
        <v>0</v>
      </c>
      <c r="AW23" s="35">
        <f t="shared" si="26"/>
        <v>0</v>
      </c>
      <c r="AX23" s="35">
        <f t="shared" si="26"/>
        <v>0</v>
      </c>
      <c r="AY23" s="35">
        <f t="shared" si="26"/>
        <v>0</v>
      </c>
      <c r="AZ23" s="35">
        <f t="shared" si="26"/>
        <v>0</v>
      </c>
      <c r="BA23" s="35">
        <f t="shared" si="26"/>
        <v>0</v>
      </c>
      <c r="BB23" s="35">
        <f t="shared" si="26"/>
        <v>1</v>
      </c>
      <c r="BC23" s="35">
        <f t="shared" si="26"/>
        <v>1</v>
      </c>
      <c r="BD23" s="35">
        <f t="shared" si="26"/>
        <v>1</v>
      </c>
      <c r="BE23" s="35">
        <f t="shared" si="26"/>
        <v>1</v>
      </c>
      <c r="BF23" s="35">
        <f t="shared" si="27"/>
        <v>1</v>
      </c>
      <c r="BG23" s="35">
        <f t="shared" si="27"/>
        <v>1</v>
      </c>
      <c r="BH23" s="35">
        <f t="shared" si="27"/>
        <v>1</v>
      </c>
      <c r="BI23" s="35">
        <f t="shared" si="27"/>
        <v>1</v>
      </c>
      <c r="BJ23" s="35">
        <f t="shared" si="27"/>
        <v>1</v>
      </c>
      <c r="BK23" s="35">
        <f t="shared" si="27"/>
        <v>1</v>
      </c>
      <c r="BL23" s="35">
        <f t="shared" si="27"/>
        <v>1</v>
      </c>
      <c r="BM23" s="35">
        <f t="shared" si="27"/>
        <v>1</v>
      </c>
      <c r="BN23" s="35">
        <f t="shared" si="27"/>
        <v>1</v>
      </c>
      <c r="BO23" s="35">
        <f t="shared" si="27"/>
        <v>1</v>
      </c>
      <c r="BP23" s="35">
        <f t="shared" si="28"/>
        <v>1</v>
      </c>
      <c r="BQ23" s="35">
        <f t="shared" si="28"/>
        <v>1</v>
      </c>
      <c r="BR23" s="35">
        <f t="shared" si="28"/>
        <v>1</v>
      </c>
      <c r="BS23" s="35">
        <f t="shared" si="28"/>
        <v>1</v>
      </c>
      <c r="BT23" s="35">
        <f t="shared" si="28"/>
        <v>1</v>
      </c>
      <c r="BU23" s="35">
        <f t="shared" si="28"/>
        <v>1</v>
      </c>
      <c r="BV23" s="35">
        <f t="shared" si="28"/>
        <v>2</v>
      </c>
      <c r="BW23" s="35">
        <f t="shared" si="28"/>
        <v>2</v>
      </c>
      <c r="BX23" s="35">
        <f t="shared" si="28"/>
        <v>2</v>
      </c>
      <c r="BY23" s="35">
        <f t="shared" si="28"/>
        <v>2</v>
      </c>
      <c r="BZ23" s="35">
        <f t="shared" si="29"/>
        <v>2</v>
      </c>
      <c r="CA23" s="35">
        <f t="shared" si="29"/>
        <v>2</v>
      </c>
      <c r="CB23" s="35">
        <f t="shared" si="29"/>
        <v>2</v>
      </c>
      <c r="CC23" s="35">
        <f t="shared" si="29"/>
        <v>2</v>
      </c>
      <c r="CD23" s="35">
        <f t="shared" si="29"/>
        <v>2</v>
      </c>
      <c r="CE23" s="35">
        <f t="shared" si="29"/>
        <v>2</v>
      </c>
      <c r="CF23" s="35">
        <f t="shared" si="29"/>
        <v>2</v>
      </c>
      <c r="CG23" s="35">
        <f t="shared" si="29"/>
        <v>2</v>
      </c>
      <c r="CH23" s="35">
        <f t="shared" si="29"/>
        <v>2</v>
      </c>
      <c r="CI23" s="35">
        <f t="shared" si="29"/>
        <v>2</v>
      </c>
      <c r="CJ23" s="35">
        <f t="shared" si="30"/>
        <v>2</v>
      </c>
      <c r="CK23" s="35">
        <f t="shared" si="30"/>
        <v>2</v>
      </c>
      <c r="CL23" s="35">
        <f t="shared" si="30"/>
        <v>2</v>
      </c>
      <c r="CM23" s="35">
        <f t="shared" si="30"/>
        <v>2</v>
      </c>
      <c r="CN23" s="35">
        <f t="shared" si="30"/>
        <v>2</v>
      </c>
      <c r="CO23" s="35">
        <f t="shared" si="30"/>
        <v>2</v>
      </c>
      <c r="CP23" s="35">
        <f t="shared" si="30"/>
        <v>2</v>
      </c>
      <c r="CQ23" s="35">
        <f t="shared" si="30"/>
        <v>2</v>
      </c>
      <c r="CR23" s="35">
        <f t="shared" si="30"/>
        <v>2</v>
      </c>
      <c r="CS23" s="35">
        <f t="shared" si="30"/>
        <v>2</v>
      </c>
      <c r="CT23" s="35">
        <f t="shared" si="31"/>
        <v>2</v>
      </c>
      <c r="CU23" s="35">
        <f t="shared" si="31"/>
        <v>0</v>
      </c>
      <c r="CV23" s="35">
        <f t="shared" si="31"/>
        <v>0</v>
      </c>
      <c r="CW23" s="35">
        <f t="shared" si="31"/>
        <v>0</v>
      </c>
      <c r="CX23" s="35">
        <f t="shared" si="31"/>
        <v>0</v>
      </c>
      <c r="CY23" s="35">
        <f t="shared" si="31"/>
        <v>0</v>
      </c>
      <c r="CZ23" s="35">
        <f t="shared" si="31"/>
        <v>0</v>
      </c>
    </row>
    <row r="24" spans="1:104" x14ac:dyDescent="0.2">
      <c r="A24" s="90"/>
      <c r="B24" s="1"/>
      <c r="C24" s="29"/>
      <c r="D24" s="29"/>
      <c r="E24" s="42"/>
      <c r="K24" s="43"/>
      <c r="L24" s="43"/>
      <c r="M24" s="43"/>
      <c r="N24" s="43"/>
      <c r="R24" s="36" t="str">
        <f t="shared" si="23"/>
        <v xml:space="preserve"> </v>
      </c>
      <c r="S24" s="36" t="str">
        <f t="shared" si="23"/>
        <v xml:space="preserve"> </v>
      </c>
      <c r="T24" s="36" t="str">
        <f t="shared" si="23"/>
        <v xml:space="preserve"> </v>
      </c>
      <c r="U24" s="36" t="str">
        <f t="shared" si="23"/>
        <v xml:space="preserve"> </v>
      </c>
      <c r="V24" s="36" t="str">
        <f t="shared" si="23"/>
        <v xml:space="preserve"> </v>
      </c>
      <c r="W24" s="36" t="str">
        <f t="shared" si="23"/>
        <v xml:space="preserve"> </v>
      </c>
      <c r="X24" s="36" t="str">
        <f t="shared" si="23"/>
        <v xml:space="preserve"> </v>
      </c>
      <c r="Y24" s="36" t="str">
        <f t="shared" si="23"/>
        <v xml:space="preserve"> </v>
      </c>
      <c r="Z24" s="36" t="str">
        <f t="shared" si="23"/>
        <v xml:space="preserve"> </v>
      </c>
      <c r="AA24" s="36" t="str">
        <f t="shared" si="23"/>
        <v xml:space="preserve"> </v>
      </c>
      <c r="AB24" s="36" t="str">
        <f t="shared" si="24"/>
        <v xml:space="preserve"> </v>
      </c>
      <c r="AC24" s="36" t="str">
        <f t="shared" si="24"/>
        <v xml:space="preserve"> </v>
      </c>
      <c r="AD24" s="36" t="str">
        <f t="shared" si="24"/>
        <v xml:space="preserve"> </v>
      </c>
      <c r="AE24" s="36" t="str">
        <f t="shared" si="24"/>
        <v xml:space="preserve"> </v>
      </c>
      <c r="AF24" s="36" t="str">
        <f t="shared" si="24"/>
        <v xml:space="preserve"> </v>
      </c>
      <c r="AG24" s="36" t="str">
        <f t="shared" si="24"/>
        <v xml:space="preserve"> </v>
      </c>
      <c r="AH24" s="36" t="str">
        <f t="shared" si="24"/>
        <v xml:space="preserve"> </v>
      </c>
      <c r="AI24" s="36" t="str">
        <f t="shared" si="24"/>
        <v xml:space="preserve"> </v>
      </c>
      <c r="AJ24" s="36" t="str">
        <f t="shared" si="24"/>
        <v xml:space="preserve"> </v>
      </c>
      <c r="AK24" s="36" t="str">
        <f t="shared" si="24"/>
        <v xml:space="preserve"> </v>
      </c>
      <c r="AL24" s="36" t="str">
        <f t="shared" si="25"/>
        <v xml:space="preserve"> </v>
      </c>
      <c r="AM24" s="36" t="str">
        <f t="shared" si="25"/>
        <v xml:space="preserve"> </v>
      </c>
      <c r="AN24" s="36" t="str">
        <f t="shared" si="25"/>
        <v xml:space="preserve"> </v>
      </c>
      <c r="AO24" s="36" t="str">
        <f t="shared" si="25"/>
        <v xml:space="preserve"> </v>
      </c>
      <c r="AP24" s="36" t="str">
        <f t="shared" si="25"/>
        <v xml:space="preserve"> </v>
      </c>
      <c r="AQ24" s="36" t="str">
        <f t="shared" si="25"/>
        <v xml:space="preserve"> </v>
      </c>
      <c r="AR24" s="36" t="str">
        <f t="shared" si="25"/>
        <v xml:space="preserve"> </v>
      </c>
      <c r="AS24" s="36" t="str">
        <f t="shared" si="25"/>
        <v xml:space="preserve"> </v>
      </c>
      <c r="AT24" s="36" t="str">
        <f t="shared" si="25"/>
        <v xml:space="preserve"> </v>
      </c>
      <c r="AU24" s="36" t="str">
        <f t="shared" si="25"/>
        <v xml:space="preserve"> </v>
      </c>
      <c r="AV24" s="36" t="str">
        <f t="shared" si="26"/>
        <v xml:space="preserve"> </v>
      </c>
      <c r="AW24" s="36" t="str">
        <f t="shared" si="26"/>
        <v xml:space="preserve"> </v>
      </c>
      <c r="AX24" s="36" t="str">
        <f t="shared" si="26"/>
        <v xml:space="preserve"> </v>
      </c>
      <c r="AY24" s="36" t="str">
        <f t="shared" si="26"/>
        <v xml:space="preserve"> </v>
      </c>
      <c r="AZ24" s="36" t="str">
        <f t="shared" si="26"/>
        <v xml:space="preserve"> </v>
      </c>
      <c r="BA24" s="36" t="str">
        <f t="shared" si="26"/>
        <v xml:space="preserve"> </v>
      </c>
      <c r="BB24" s="36" t="str">
        <f t="shared" si="26"/>
        <v xml:space="preserve"> </v>
      </c>
      <c r="BC24" s="36" t="str">
        <f t="shared" si="26"/>
        <v xml:space="preserve"> </v>
      </c>
      <c r="BD24" s="36" t="str">
        <f t="shared" si="26"/>
        <v xml:space="preserve"> </v>
      </c>
      <c r="BE24" s="36" t="str">
        <f t="shared" si="26"/>
        <v xml:space="preserve"> </v>
      </c>
      <c r="BF24" s="36" t="str">
        <f t="shared" si="27"/>
        <v xml:space="preserve"> </v>
      </c>
      <c r="BG24" s="36" t="str">
        <f t="shared" si="27"/>
        <v xml:space="preserve"> </v>
      </c>
      <c r="BH24" s="36" t="str">
        <f t="shared" si="27"/>
        <v xml:space="preserve"> </v>
      </c>
      <c r="BI24" s="36" t="str">
        <f t="shared" si="27"/>
        <v xml:space="preserve"> </v>
      </c>
      <c r="BJ24" s="36" t="str">
        <f t="shared" si="27"/>
        <v xml:space="preserve"> </v>
      </c>
      <c r="BK24" s="36" t="str">
        <f t="shared" si="27"/>
        <v xml:space="preserve"> </v>
      </c>
      <c r="BL24" s="36" t="str">
        <f t="shared" si="27"/>
        <v xml:space="preserve"> </v>
      </c>
      <c r="BM24" s="36" t="str">
        <f t="shared" si="27"/>
        <v xml:space="preserve"> </v>
      </c>
      <c r="BN24" s="36" t="str">
        <f t="shared" si="27"/>
        <v xml:space="preserve"> </v>
      </c>
      <c r="BO24" s="36" t="str">
        <f t="shared" si="27"/>
        <v xml:space="preserve"> </v>
      </c>
      <c r="BP24" s="36" t="str">
        <f t="shared" si="28"/>
        <v xml:space="preserve"> </v>
      </c>
      <c r="BQ24" s="36" t="str">
        <f t="shared" si="28"/>
        <v xml:space="preserve"> </v>
      </c>
      <c r="BR24" s="36" t="str">
        <f t="shared" si="28"/>
        <v xml:space="preserve"> </v>
      </c>
      <c r="BS24" s="36" t="str">
        <f t="shared" si="28"/>
        <v xml:space="preserve"> </v>
      </c>
      <c r="BT24" s="36" t="str">
        <f t="shared" si="28"/>
        <v xml:space="preserve"> </v>
      </c>
      <c r="BU24" s="36" t="str">
        <f t="shared" si="28"/>
        <v xml:space="preserve"> </v>
      </c>
      <c r="BV24" s="36" t="str">
        <f t="shared" si="28"/>
        <v xml:space="preserve"> </v>
      </c>
      <c r="BW24" s="36" t="str">
        <f t="shared" si="28"/>
        <v xml:space="preserve"> </v>
      </c>
      <c r="BX24" s="36" t="str">
        <f t="shared" si="28"/>
        <v xml:space="preserve"> </v>
      </c>
      <c r="BY24" s="36" t="str">
        <f t="shared" si="28"/>
        <v xml:space="preserve"> </v>
      </c>
      <c r="BZ24" s="36" t="str">
        <f t="shared" si="29"/>
        <v xml:space="preserve"> </v>
      </c>
      <c r="CA24" s="36" t="str">
        <f t="shared" si="29"/>
        <v xml:space="preserve"> </v>
      </c>
      <c r="CB24" s="36" t="str">
        <f t="shared" si="29"/>
        <v xml:space="preserve"> </v>
      </c>
      <c r="CC24" s="36" t="str">
        <f t="shared" si="29"/>
        <v xml:space="preserve"> </v>
      </c>
      <c r="CD24" s="36" t="str">
        <f t="shared" si="29"/>
        <v xml:space="preserve"> </v>
      </c>
      <c r="CE24" s="36" t="str">
        <f t="shared" si="29"/>
        <v xml:space="preserve"> </v>
      </c>
      <c r="CF24" s="36" t="str">
        <f t="shared" si="29"/>
        <v xml:space="preserve"> </v>
      </c>
      <c r="CG24" s="36" t="str">
        <f t="shared" si="29"/>
        <v xml:space="preserve"> </v>
      </c>
      <c r="CH24" s="36" t="str">
        <f t="shared" si="29"/>
        <v xml:space="preserve"> </v>
      </c>
      <c r="CI24" s="36" t="str">
        <f t="shared" si="29"/>
        <v xml:space="preserve"> </v>
      </c>
      <c r="CJ24" s="36" t="str">
        <f t="shared" si="30"/>
        <v xml:space="preserve"> </v>
      </c>
      <c r="CK24" s="36" t="str">
        <f t="shared" si="30"/>
        <v xml:space="preserve"> </v>
      </c>
      <c r="CL24" s="36" t="str">
        <f t="shared" si="30"/>
        <v xml:space="preserve"> </v>
      </c>
      <c r="CM24" s="36" t="str">
        <f t="shared" si="30"/>
        <v xml:space="preserve"> </v>
      </c>
      <c r="CN24" s="36" t="str">
        <f t="shared" si="30"/>
        <v xml:space="preserve"> </v>
      </c>
      <c r="CO24" s="36" t="str">
        <f t="shared" si="30"/>
        <v xml:space="preserve"> </v>
      </c>
      <c r="CP24" s="36" t="str">
        <f t="shared" si="30"/>
        <v xml:space="preserve"> </v>
      </c>
      <c r="CQ24" s="36" t="str">
        <f t="shared" si="30"/>
        <v xml:space="preserve"> </v>
      </c>
      <c r="CR24" s="36" t="str">
        <f t="shared" si="30"/>
        <v xml:space="preserve"> </v>
      </c>
      <c r="CS24" s="36" t="str">
        <f t="shared" si="30"/>
        <v xml:space="preserve"> </v>
      </c>
      <c r="CT24" s="36" t="str">
        <f t="shared" si="31"/>
        <v xml:space="preserve"> </v>
      </c>
      <c r="CU24" s="36" t="str">
        <f t="shared" si="31"/>
        <v xml:space="preserve"> </v>
      </c>
      <c r="CV24" s="36" t="str">
        <f t="shared" si="31"/>
        <v xml:space="preserve"> </v>
      </c>
      <c r="CW24" s="36" t="str">
        <f t="shared" si="31"/>
        <v xml:space="preserve"> </v>
      </c>
      <c r="CX24" s="36" t="str">
        <f t="shared" si="31"/>
        <v xml:space="preserve"> </v>
      </c>
      <c r="CY24" s="36" t="str">
        <f t="shared" si="31"/>
        <v xml:space="preserve"> </v>
      </c>
      <c r="CZ24" s="36" t="str">
        <f t="shared" si="31"/>
        <v xml:space="preserve"> </v>
      </c>
    </row>
    <row r="25" spans="1:104" x14ac:dyDescent="0.2">
      <c r="A25" s="90"/>
      <c r="B25" s="1"/>
      <c r="C25" s="29"/>
      <c r="D25" s="29"/>
      <c r="E25" s="42"/>
      <c r="K25" s="43"/>
      <c r="L25" s="43"/>
      <c r="M25" s="43"/>
      <c r="N25" s="43"/>
      <c r="R25" s="36" t="str">
        <f t="shared" si="23"/>
        <v xml:space="preserve"> </v>
      </c>
      <c r="S25" s="36" t="str">
        <f t="shared" si="23"/>
        <v xml:space="preserve"> </v>
      </c>
      <c r="T25" s="36" t="str">
        <f t="shared" si="23"/>
        <v xml:space="preserve"> </v>
      </c>
      <c r="U25" s="36" t="str">
        <f t="shared" si="23"/>
        <v xml:space="preserve"> </v>
      </c>
      <c r="V25" s="36" t="str">
        <f t="shared" si="23"/>
        <v xml:space="preserve"> </v>
      </c>
      <c r="W25" s="36" t="str">
        <f t="shared" si="23"/>
        <v xml:space="preserve"> </v>
      </c>
      <c r="X25" s="36" t="str">
        <f t="shared" si="23"/>
        <v xml:space="preserve"> </v>
      </c>
      <c r="Y25" s="36" t="str">
        <f t="shared" si="23"/>
        <v xml:space="preserve"> </v>
      </c>
      <c r="Z25" s="36" t="str">
        <f t="shared" si="23"/>
        <v xml:space="preserve"> </v>
      </c>
      <c r="AA25" s="36" t="str">
        <f t="shared" si="23"/>
        <v xml:space="preserve"> </v>
      </c>
      <c r="AB25" s="36" t="str">
        <f t="shared" si="24"/>
        <v xml:space="preserve"> </v>
      </c>
      <c r="AC25" s="36" t="str">
        <f t="shared" si="24"/>
        <v xml:space="preserve"> </v>
      </c>
      <c r="AD25" s="36" t="str">
        <f t="shared" si="24"/>
        <v xml:space="preserve"> </v>
      </c>
      <c r="AE25" s="36" t="str">
        <f t="shared" si="24"/>
        <v xml:space="preserve"> </v>
      </c>
      <c r="AF25" s="36" t="str">
        <f t="shared" si="24"/>
        <v xml:space="preserve"> </v>
      </c>
      <c r="AG25" s="36" t="str">
        <f t="shared" si="24"/>
        <v xml:space="preserve"> </v>
      </c>
      <c r="AH25" s="36" t="str">
        <f t="shared" si="24"/>
        <v xml:space="preserve"> </v>
      </c>
      <c r="AI25" s="36" t="str">
        <f t="shared" si="24"/>
        <v xml:space="preserve"> </v>
      </c>
      <c r="AJ25" s="36" t="str">
        <f t="shared" si="24"/>
        <v xml:space="preserve"> </v>
      </c>
      <c r="AK25" s="36" t="str">
        <f t="shared" si="24"/>
        <v xml:space="preserve"> </v>
      </c>
      <c r="AL25" s="36" t="str">
        <f t="shared" si="25"/>
        <v xml:space="preserve"> </v>
      </c>
      <c r="AM25" s="36" t="str">
        <f t="shared" si="25"/>
        <v xml:space="preserve"> </v>
      </c>
      <c r="AN25" s="36" t="str">
        <f t="shared" si="25"/>
        <v xml:space="preserve"> </v>
      </c>
      <c r="AO25" s="36" t="str">
        <f t="shared" si="25"/>
        <v xml:space="preserve"> </v>
      </c>
      <c r="AP25" s="36" t="str">
        <f t="shared" si="25"/>
        <v xml:space="preserve"> </v>
      </c>
      <c r="AQ25" s="36" t="str">
        <f t="shared" si="25"/>
        <v xml:space="preserve"> </v>
      </c>
      <c r="AR25" s="36" t="str">
        <f t="shared" si="25"/>
        <v xml:space="preserve"> </v>
      </c>
      <c r="AS25" s="36" t="str">
        <f t="shared" si="25"/>
        <v xml:space="preserve"> </v>
      </c>
      <c r="AT25" s="36" t="str">
        <f t="shared" si="25"/>
        <v xml:space="preserve"> </v>
      </c>
      <c r="AU25" s="36" t="str">
        <f t="shared" si="25"/>
        <v xml:space="preserve"> </v>
      </c>
      <c r="AV25" s="36" t="str">
        <f t="shared" si="26"/>
        <v xml:space="preserve"> </v>
      </c>
      <c r="AW25" s="36" t="str">
        <f t="shared" si="26"/>
        <v xml:space="preserve"> </v>
      </c>
      <c r="AX25" s="36" t="str">
        <f t="shared" si="26"/>
        <v xml:space="preserve"> </v>
      </c>
      <c r="AY25" s="36" t="str">
        <f t="shared" si="26"/>
        <v xml:space="preserve"> </v>
      </c>
      <c r="AZ25" s="36" t="str">
        <f t="shared" si="26"/>
        <v xml:space="preserve"> </v>
      </c>
      <c r="BA25" s="36" t="str">
        <f t="shared" si="26"/>
        <v xml:space="preserve"> </v>
      </c>
      <c r="BB25" s="36" t="str">
        <f t="shared" si="26"/>
        <v xml:space="preserve"> </v>
      </c>
      <c r="BC25" s="36" t="str">
        <f t="shared" si="26"/>
        <v xml:space="preserve"> </v>
      </c>
      <c r="BD25" s="36" t="str">
        <f t="shared" si="26"/>
        <v xml:space="preserve"> </v>
      </c>
      <c r="BE25" s="36" t="str">
        <f t="shared" si="26"/>
        <v xml:space="preserve"> </v>
      </c>
      <c r="BF25" s="36" t="str">
        <f t="shared" si="27"/>
        <v xml:space="preserve"> </v>
      </c>
      <c r="BG25" s="36" t="str">
        <f t="shared" si="27"/>
        <v xml:space="preserve"> </v>
      </c>
      <c r="BH25" s="36" t="str">
        <f t="shared" si="27"/>
        <v xml:space="preserve"> </v>
      </c>
      <c r="BI25" s="36" t="str">
        <f t="shared" si="27"/>
        <v xml:space="preserve"> </v>
      </c>
      <c r="BJ25" s="36" t="str">
        <f t="shared" si="27"/>
        <v xml:space="preserve"> </v>
      </c>
      <c r="BK25" s="36" t="str">
        <f t="shared" si="27"/>
        <v xml:space="preserve"> </v>
      </c>
      <c r="BL25" s="36" t="str">
        <f t="shared" si="27"/>
        <v xml:space="preserve"> </v>
      </c>
      <c r="BM25" s="36" t="str">
        <f t="shared" si="27"/>
        <v xml:space="preserve"> </v>
      </c>
      <c r="BN25" s="36" t="str">
        <f t="shared" si="27"/>
        <v xml:space="preserve"> </v>
      </c>
      <c r="BO25" s="36" t="str">
        <f t="shared" si="27"/>
        <v xml:space="preserve"> </v>
      </c>
      <c r="BP25" s="36" t="str">
        <f t="shared" si="28"/>
        <v xml:space="preserve"> </v>
      </c>
      <c r="BQ25" s="36" t="str">
        <f t="shared" si="28"/>
        <v xml:space="preserve"> </v>
      </c>
      <c r="BR25" s="36" t="str">
        <f t="shared" si="28"/>
        <v xml:space="preserve"> </v>
      </c>
      <c r="BS25" s="36" t="str">
        <f t="shared" si="28"/>
        <v xml:space="preserve"> </v>
      </c>
      <c r="BT25" s="36" t="str">
        <f t="shared" si="28"/>
        <v xml:space="preserve"> </v>
      </c>
      <c r="BU25" s="36" t="str">
        <f t="shared" si="28"/>
        <v xml:space="preserve"> </v>
      </c>
      <c r="BV25" s="36" t="str">
        <f t="shared" si="28"/>
        <v xml:space="preserve"> </v>
      </c>
      <c r="BW25" s="36" t="str">
        <f t="shared" si="28"/>
        <v xml:space="preserve"> </v>
      </c>
      <c r="BX25" s="36" t="str">
        <f t="shared" si="28"/>
        <v xml:space="preserve"> </v>
      </c>
      <c r="BY25" s="36" t="str">
        <f t="shared" si="28"/>
        <v xml:space="preserve"> </v>
      </c>
      <c r="BZ25" s="36" t="str">
        <f t="shared" si="29"/>
        <v xml:space="preserve"> </v>
      </c>
      <c r="CA25" s="36" t="str">
        <f t="shared" si="29"/>
        <v xml:space="preserve"> </v>
      </c>
      <c r="CB25" s="36" t="str">
        <f t="shared" si="29"/>
        <v xml:space="preserve"> </v>
      </c>
      <c r="CC25" s="36" t="str">
        <f t="shared" si="29"/>
        <v xml:space="preserve"> </v>
      </c>
      <c r="CD25" s="36" t="str">
        <f t="shared" si="29"/>
        <v xml:space="preserve"> </v>
      </c>
      <c r="CE25" s="36" t="str">
        <f t="shared" si="29"/>
        <v xml:space="preserve"> </v>
      </c>
      <c r="CF25" s="36" t="str">
        <f t="shared" si="29"/>
        <v xml:space="preserve"> </v>
      </c>
      <c r="CG25" s="36" t="str">
        <f t="shared" si="29"/>
        <v xml:space="preserve"> </v>
      </c>
      <c r="CH25" s="36" t="str">
        <f t="shared" si="29"/>
        <v xml:space="preserve"> </v>
      </c>
      <c r="CI25" s="36" t="str">
        <f t="shared" si="29"/>
        <v xml:space="preserve"> </v>
      </c>
      <c r="CJ25" s="36" t="str">
        <f t="shared" si="30"/>
        <v xml:space="preserve"> </v>
      </c>
      <c r="CK25" s="36" t="str">
        <f t="shared" si="30"/>
        <v xml:space="preserve"> </v>
      </c>
      <c r="CL25" s="36" t="str">
        <f t="shared" si="30"/>
        <v xml:space="preserve"> </v>
      </c>
      <c r="CM25" s="36" t="str">
        <f t="shared" si="30"/>
        <v xml:space="preserve"> </v>
      </c>
      <c r="CN25" s="36" t="str">
        <f t="shared" si="30"/>
        <v xml:space="preserve"> </v>
      </c>
      <c r="CO25" s="36" t="str">
        <f t="shared" si="30"/>
        <v xml:space="preserve"> </v>
      </c>
      <c r="CP25" s="36" t="str">
        <f t="shared" si="30"/>
        <v xml:space="preserve"> </v>
      </c>
      <c r="CQ25" s="36" t="str">
        <f t="shared" si="30"/>
        <v xml:space="preserve"> </v>
      </c>
      <c r="CR25" s="36" t="str">
        <f t="shared" si="30"/>
        <v xml:space="preserve"> </v>
      </c>
      <c r="CS25" s="36" t="str">
        <f t="shared" si="30"/>
        <v xml:space="preserve"> </v>
      </c>
      <c r="CT25" s="36" t="str">
        <f t="shared" si="31"/>
        <v xml:space="preserve"> </v>
      </c>
      <c r="CU25" s="36" t="str">
        <f t="shared" si="31"/>
        <v xml:space="preserve"> </v>
      </c>
      <c r="CV25" s="36" t="str">
        <f t="shared" si="31"/>
        <v xml:space="preserve"> </v>
      </c>
      <c r="CW25" s="36" t="str">
        <f t="shared" si="31"/>
        <v xml:space="preserve"> </v>
      </c>
      <c r="CX25" s="36" t="str">
        <f t="shared" si="31"/>
        <v xml:space="preserve"> </v>
      </c>
      <c r="CY25" s="36" t="str">
        <f t="shared" si="31"/>
        <v xml:space="preserve"> </v>
      </c>
      <c r="CZ25" s="36" t="str">
        <f t="shared" si="31"/>
        <v xml:space="preserve"> </v>
      </c>
    </row>
    <row r="26" spans="1:104" ht="30" customHeight="1" x14ac:dyDescent="0.2">
      <c r="A26" s="89" t="s">
        <v>67</v>
      </c>
      <c r="B26" s="89"/>
      <c r="C26" s="66"/>
      <c r="D26" s="69" t="s">
        <v>122</v>
      </c>
      <c r="E26" s="41">
        <f>SUM(E18:E23)</f>
        <v>10</v>
      </c>
      <c r="F26" s="60">
        <f>MAX(R17:CZ17)</f>
        <v>8</v>
      </c>
    </row>
    <row r="29" spans="1:104" ht="32" customHeight="1" x14ac:dyDescent="0.2">
      <c r="A29" s="89" t="s">
        <v>68</v>
      </c>
      <c r="B29" s="89"/>
      <c r="C29" s="66"/>
      <c r="D29" s="71" t="s">
        <v>122</v>
      </c>
      <c r="E29" s="72">
        <f>E26+'ICU 2024-25'!E45</f>
        <v>44</v>
      </c>
      <c r="F29" s="72">
        <f>F26+'ICU 2024-25'!F45</f>
        <v>30</v>
      </c>
      <c r="G29" s="34"/>
      <c r="H29" s="34"/>
      <c r="I29" s="41">
        <f>I17+'ICU 2024-25'!I36</f>
        <v>2523</v>
      </c>
      <c r="J29" s="41">
        <f>J17+'ICU 2024-25'!J36</f>
        <v>2129</v>
      </c>
      <c r="K29" s="41">
        <f>K17+'ICU 2024-25'!K36</f>
        <v>2484</v>
      </c>
      <c r="L29" s="41">
        <f>L17+'ICU 2024-25'!L36</f>
        <v>6282</v>
      </c>
      <c r="M29" s="41">
        <f>M17+'ICU 2024-25'!M36</f>
        <v>5859</v>
      </c>
      <c r="N29" s="41">
        <f>N17+'ICU 2024-25'!N36</f>
        <v>522</v>
      </c>
      <c r="O29" s="34"/>
      <c r="P29" s="34"/>
      <c r="Q29" s="34"/>
      <c r="R29" s="48">
        <f>R17+_xlfn.XLOOKUP(R4,'ICU 2024-25'!$R$4:$CZ$4,'ICU 2024-25'!$R$36:$CZ$36,"",0)</f>
        <v>0</v>
      </c>
      <c r="S29" s="48">
        <f>S17+_xlfn.XLOOKUP(S4,'ICU 2024-25'!$R$4:$CZ$4,'ICU 2024-25'!$R$36:$CZ$36,"",0)</f>
        <v>6</v>
      </c>
      <c r="T29" s="48">
        <f>T17+_xlfn.XLOOKUP(T4,'ICU 2024-25'!$R$4:$CZ$4,'ICU 2024-25'!$R$36:$CZ$36,"",0)</f>
        <v>6</v>
      </c>
      <c r="U29" s="48">
        <f>U17+_xlfn.XLOOKUP(U4,'ICU 2024-25'!$R$4:$CZ$4,'ICU 2024-25'!$R$36:$CZ$36,"",0)</f>
        <v>6</v>
      </c>
      <c r="V29" s="48">
        <f>V17+_xlfn.XLOOKUP(V4,'ICU 2024-25'!$R$4:$CZ$4,'ICU 2024-25'!$R$36:$CZ$36,"",0)</f>
        <v>6</v>
      </c>
      <c r="W29" s="48">
        <f>W17+_xlfn.XLOOKUP(W4,'ICU 2024-25'!$R$4:$CZ$4,'ICU 2024-25'!$R$36:$CZ$36,"",0)</f>
        <v>12</v>
      </c>
      <c r="X29" s="48">
        <f>X17+_xlfn.XLOOKUP(X4,'ICU 2024-25'!$R$4:$CZ$4,'ICU 2024-25'!$R$36:$CZ$36,"",0)</f>
        <v>12</v>
      </c>
      <c r="Y29" s="48">
        <f>Y17+_xlfn.XLOOKUP(Y4,'ICU 2024-25'!$R$4:$CZ$4,'ICU 2024-25'!$R$36:$CZ$36,"",0)</f>
        <v>12</v>
      </c>
      <c r="Z29" s="48">
        <f>Z17+_xlfn.XLOOKUP(Z4,'ICU 2024-25'!$R$4:$CZ$4,'ICU 2024-25'!$R$36:$CZ$36,"",0)</f>
        <v>19</v>
      </c>
      <c r="AA29" s="48">
        <f>AA17+_xlfn.XLOOKUP(AA4,'ICU 2024-25'!$R$4:$CZ$4,'ICU 2024-25'!$R$36:$CZ$36,"",0)</f>
        <v>19</v>
      </c>
      <c r="AB29" s="48">
        <f>AB17+_xlfn.XLOOKUP(AB4,'ICU 2024-25'!$R$4:$CZ$4,'ICU 2024-25'!$R$36:$CZ$36,"",0)</f>
        <v>19</v>
      </c>
      <c r="AC29" s="48">
        <f>AC17+_xlfn.XLOOKUP(AC4,'ICU 2024-25'!$R$4:$CZ$4,'ICU 2024-25'!$R$36:$CZ$36,"",0)</f>
        <v>19</v>
      </c>
      <c r="AD29" s="48">
        <f>AD17+_xlfn.XLOOKUP(AD4,'ICU 2024-25'!$R$4:$CZ$4,'ICU 2024-25'!$R$36:$CZ$36,"",0)</f>
        <v>19</v>
      </c>
      <c r="AE29" s="48">
        <f>AE17+_xlfn.XLOOKUP(AE4,'ICU 2024-25'!$R$4:$CZ$4,'ICU 2024-25'!$R$36:$CZ$36,"",0)</f>
        <v>19</v>
      </c>
      <c r="AF29" s="48">
        <f>AF17+_xlfn.XLOOKUP(AF4,'ICU 2024-25'!$R$4:$CZ$4,'ICU 2024-25'!$R$36:$CZ$36,"",0)</f>
        <v>19</v>
      </c>
      <c r="AG29" s="48">
        <f>AG17+_xlfn.XLOOKUP(AG4,'ICU 2024-25'!$R$4:$CZ$4,'ICU 2024-25'!$R$36:$CZ$36,"",0)</f>
        <v>22</v>
      </c>
      <c r="AH29" s="48">
        <f>AH17+_xlfn.XLOOKUP(AH4,'ICU 2024-25'!$R$4:$CZ$4,'ICU 2024-25'!$R$36:$CZ$36,"",0)</f>
        <v>22</v>
      </c>
      <c r="AI29" s="48">
        <f>AI17+_xlfn.XLOOKUP(AI4,'ICU 2024-25'!$R$4:$CZ$4,'ICU 2024-25'!$R$36:$CZ$36,"",0)</f>
        <v>23</v>
      </c>
      <c r="AJ29" s="48">
        <f>AJ17+_xlfn.XLOOKUP(AJ4,'ICU 2024-25'!$R$4:$CZ$4,'ICU 2024-25'!$R$36:$CZ$36,"",0)</f>
        <v>23</v>
      </c>
      <c r="AK29" s="48">
        <f>AK17+_xlfn.XLOOKUP(AK4,'ICU 2024-25'!$R$4:$CZ$4,'ICU 2024-25'!$R$36:$CZ$36,"",0)</f>
        <v>23</v>
      </c>
      <c r="AL29" s="48">
        <f>AL17+_xlfn.XLOOKUP(AL4,'ICU 2024-25'!$R$4:$CZ$4,'ICU 2024-25'!$R$36:$CZ$36,"",0)</f>
        <v>24</v>
      </c>
      <c r="AM29" s="48">
        <f>AM17+_xlfn.XLOOKUP(AM4,'ICU 2024-25'!$R$4:$CZ$4,'ICU 2024-25'!$R$36:$CZ$36,"",0)</f>
        <v>24</v>
      </c>
      <c r="AN29" s="48">
        <f>AN17+_xlfn.XLOOKUP(AN4,'ICU 2024-25'!$R$4:$CZ$4,'ICU 2024-25'!$R$36:$CZ$36,"",0)</f>
        <v>24</v>
      </c>
      <c r="AO29" s="48">
        <f>AO17+_xlfn.XLOOKUP(AO4,'ICU 2024-25'!$R$4:$CZ$4,'ICU 2024-25'!$R$36:$CZ$36,"",0)</f>
        <v>24</v>
      </c>
      <c r="AP29" s="48">
        <f>AP17+_xlfn.XLOOKUP(AP4,'ICU 2024-25'!$R$4:$CZ$4,'ICU 2024-25'!$R$36:$CZ$36,"",0)</f>
        <v>24</v>
      </c>
      <c r="AQ29" s="48">
        <f>AQ17+_xlfn.XLOOKUP(AQ4,'ICU 2024-25'!$R$4:$CZ$4,'ICU 2024-25'!$R$36:$CZ$36,"",0)</f>
        <v>24</v>
      </c>
      <c r="AR29" s="48">
        <f>AR17+_xlfn.XLOOKUP(AR4,'ICU 2024-25'!$R$4:$CZ$4,'ICU 2024-25'!$R$36:$CZ$36,"",0)</f>
        <v>24</v>
      </c>
      <c r="AS29" s="48">
        <f>AS17+_xlfn.XLOOKUP(AS4,'ICU 2024-25'!$R$4:$CZ$4,'ICU 2024-25'!$R$36:$CZ$36,"",0)</f>
        <v>26</v>
      </c>
      <c r="AT29" s="48">
        <f>AT17+_xlfn.XLOOKUP(AT4,'ICU 2024-25'!$R$4:$CZ$4,'ICU 2024-25'!$R$36:$CZ$36,"",0)</f>
        <v>26</v>
      </c>
      <c r="AU29" s="48">
        <f>AU17+_xlfn.XLOOKUP(AU4,'ICU 2024-25'!$R$4:$CZ$4,'ICU 2024-25'!$R$36:$CZ$36,"",0)</f>
        <v>26</v>
      </c>
      <c r="AV29" s="48">
        <f>AV17+_xlfn.XLOOKUP(AV4,'ICU 2024-25'!$R$4:$CZ$4,'ICU 2024-25'!$R$36:$CZ$36,"",0)</f>
        <v>27</v>
      </c>
      <c r="AW29" s="48">
        <f>AW17+_xlfn.XLOOKUP(AW4,'ICU 2024-25'!$R$4:$CZ$4,'ICU 2024-25'!$R$36:$CZ$36,"",0)</f>
        <v>27</v>
      </c>
      <c r="AX29" s="48">
        <f>AX17+_xlfn.XLOOKUP(AX4,'ICU 2024-25'!$R$4:$CZ$4,'ICU 2024-25'!$R$36:$CZ$36,"",0)</f>
        <v>27</v>
      </c>
      <c r="AY29" s="48">
        <f>AY17+_xlfn.XLOOKUP(AY4,'ICU 2024-25'!$R$4:$CZ$4,'ICU 2024-25'!$R$36:$CZ$36,"",0)</f>
        <v>27</v>
      </c>
      <c r="AZ29" s="48">
        <f>AZ17+_xlfn.XLOOKUP(AZ4,'ICU 2024-25'!$R$4:$CZ$4,'ICU 2024-25'!$R$36:$CZ$36,"",0)</f>
        <v>27</v>
      </c>
      <c r="BA29" s="48">
        <f>BA17+_xlfn.XLOOKUP(BA4,'ICU 2024-25'!$R$4:$CZ$4,'ICU 2024-25'!$R$36:$CZ$36,"",0)</f>
        <v>27</v>
      </c>
      <c r="BB29" s="48">
        <f>BB17+_xlfn.XLOOKUP(BB4,'ICU 2024-25'!$R$4:$CZ$4,'ICU 2024-25'!$R$36:$CZ$36,"",0)</f>
        <v>30</v>
      </c>
      <c r="BC29" s="48">
        <f>BC17+_xlfn.XLOOKUP(BC4,'ICU 2024-25'!$R$4:$CZ$4,'ICU 2024-25'!$R$36:$CZ$36,"",0)</f>
        <v>30</v>
      </c>
      <c r="BD29" s="48">
        <f>BD17+_xlfn.XLOOKUP(BD4,'ICU 2024-25'!$R$4:$CZ$4,'ICU 2024-25'!$R$36:$CZ$36,"",0)</f>
        <v>30</v>
      </c>
      <c r="BE29" s="48">
        <f>BE17+_xlfn.XLOOKUP(BE4,'ICU 2024-25'!$R$4:$CZ$4,'ICU 2024-25'!$R$36:$CZ$36,"",0)</f>
        <v>30</v>
      </c>
      <c r="BF29" s="48">
        <f>BF17+_xlfn.XLOOKUP(BF4,'ICU 2024-25'!$R$4:$CZ$4,'ICU 2024-25'!$R$36:$CZ$36,"",0)</f>
        <v>30</v>
      </c>
      <c r="BG29" s="48">
        <f>BG17+_xlfn.XLOOKUP(BG4,'ICU 2024-25'!$R$4:$CZ$4,'ICU 2024-25'!$R$36:$CZ$36,"",0)</f>
        <v>30</v>
      </c>
      <c r="BH29" s="48">
        <f>BH17+_xlfn.XLOOKUP(BH4,'ICU 2024-25'!$R$4:$CZ$4,'ICU 2024-25'!$R$36:$CZ$36,"",0)</f>
        <v>30</v>
      </c>
      <c r="BI29" s="48">
        <f>BI17+_xlfn.XLOOKUP(BI4,'ICU 2024-25'!$R$4:$CZ$4,'ICU 2024-25'!$R$36:$CZ$36,"",0)</f>
        <v>30</v>
      </c>
      <c r="BJ29" s="48">
        <f>BJ17+_xlfn.XLOOKUP(BJ4,'ICU 2024-25'!$R$4:$CZ$4,'ICU 2024-25'!$R$36:$CZ$36,"",0)</f>
        <v>30</v>
      </c>
      <c r="BK29" s="48">
        <f>BK17+_xlfn.XLOOKUP(BK4,'ICU 2024-25'!$R$4:$CZ$4,'ICU 2024-25'!$R$36:$CZ$36,"",0)</f>
        <v>30</v>
      </c>
      <c r="BL29" s="48">
        <f>BL17+_xlfn.XLOOKUP(BL4,'ICU 2024-25'!$R$4:$CZ$4,'ICU 2024-25'!$R$36:$CZ$36,"",0)</f>
        <v>30</v>
      </c>
      <c r="BM29" s="48">
        <f>BM17+_xlfn.XLOOKUP(BM4,'ICU 2024-25'!$R$4:$CZ$4,'ICU 2024-25'!$R$36:$CZ$36,"",0)</f>
        <v>29</v>
      </c>
      <c r="BN29" s="48">
        <f>BN17+_xlfn.XLOOKUP(BN4,'ICU 2024-25'!$R$4:$CZ$4,'ICU 2024-25'!$R$36:$CZ$36,"",0)</f>
        <v>29</v>
      </c>
      <c r="BO29" s="48">
        <f>BO17+_xlfn.XLOOKUP(BO4,'ICU 2024-25'!$R$4:$CZ$4,'ICU 2024-25'!$R$36:$CZ$36,"",0)</f>
        <v>29</v>
      </c>
      <c r="BP29" s="48">
        <f>BP17+_xlfn.XLOOKUP(BP4,'ICU 2024-25'!$R$4:$CZ$4,'ICU 2024-25'!$R$36:$CZ$36,"",0)</f>
        <v>29</v>
      </c>
      <c r="BQ29" s="48">
        <f>BQ17+_xlfn.XLOOKUP(BQ4,'ICU 2024-25'!$R$4:$CZ$4,'ICU 2024-25'!$R$36:$CZ$36,"",0)</f>
        <v>29</v>
      </c>
      <c r="BR29" s="48">
        <f>BR17+_xlfn.XLOOKUP(BR4,'ICU 2024-25'!$R$4:$CZ$4,'ICU 2024-25'!$R$36:$CZ$36,"",0)</f>
        <v>29</v>
      </c>
      <c r="BS29" s="48">
        <f>BS17+_xlfn.XLOOKUP(BS4,'ICU 2024-25'!$R$4:$CZ$4,'ICU 2024-25'!$R$36:$CZ$36,"",0)</f>
        <v>29</v>
      </c>
      <c r="BT29" s="48">
        <f>BT17+_xlfn.XLOOKUP(BT4,'ICU 2024-25'!$R$4:$CZ$4,'ICU 2024-25'!$R$36:$CZ$36,"",0)</f>
        <v>29</v>
      </c>
      <c r="BU29" s="48">
        <f>BU17+_xlfn.XLOOKUP(BU4,'ICU 2024-25'!$R$4:$CZ$4,'ICU 2024-25'!$R$36:$CZ$36,"",0)</f>
        <v>29</v>
      </c>
      <c r="BV29" s="48">
        <f>BV17+_xlfn.XLOOKUP(BV4,'ICU 2024-25'!$R$4:$CZ$4,'ICU 2024-25'!$R$36:$CZ$36,"",0)</f>
        <v>30</v>
      </c>
      <c r="BW29" s="48">
        <f>BW17+_xlfn.XLOOKUP(BW4,'ICU 2024-25'!$R$4:$CZ$4,'ICU 2024-25'!$R$36:$CZ$36,"",0)</f>
        <v>30</v>
      </c>
      <c r="BX29" s="48">
        <f>BX17+_xlfn.XLOOKUP(BX4,'ICU 2024-25'!$R$4:$CZ$4,'ICU 2024-25'!$R$36:$CZ$36,"",0)</f>
        <v>29</v>
      </c>
      <c r="BY29" s="48">
        <f>BY17+_xlfn.XLOOKUP(BY4,'ICU 2024-25'!$R$4:$CZ$4,'ICU 2024-25'!$R$36:$CZ$36,"",0)</f>
        <v>29</v>
      </c>
      <c r="BZ29" s="48">
        <f>BZ17+_xlfn.XLOOKUP(BZ4,'ICU 2024-25'!$R$4:$CZ$4,'ICU 2024-25'!$R$36:$CZ$36,"",0)</f>
        <v>29</v>
      </c>
      <c r="CA29" s="48">
        <f>CA17+_xlfn.XLOOKUP(CA4,'ICU 2024-25'!$R$4:$CZ$4,'ICU 2024-25'!$R$36:$CZ$36,"",0)</f>
        <v>28</v>
      </c>
      <c r="CB29" s="48">
        <f>CB17+_xlfn.XLOOKUP(CB4,'ICU 2024-25'!$R$4:$CZ$4,'ICU 2024-25'!$R$36:$CZ$36,"",0)</f>
        <v>28</v>
      </c>
      <c r="CC29" s="48">
        <f>CC17+_xlfn.XLOOKUP(CC4,'ICU 2024-25'!$R$4:$CZ$4,'ICU 2024-25'!$R$36:$CZ$36,"",0)</f>
        <v>28</v>
      </c>
      <c r="CD29" s="48">
        <f>CD17+_xlfn.XLOOKUP(CD4,'ICU 2024-25'!$R$4:$CZ$4,'ICU 2024-25'!$R$36:$CZ$36,"",0)</f>
        <v>28</v>
      </c>
      <c r="CE29" s="48">
        <f>CE17+_xlfn.XLOOKUP(CE4,'ICU 2024-25'!$R$4:$CZ$4,'ICU 2024-25'!$R$36:$CZ$36,"",0)</f>
        <v>28</v>
      </c>
      <c r="CF29" s="48">
        <f>CF17+_xlfn.XLOOKUP(CF4,'ICU 2024-25'!$R$4:$CZ$4,'ICU 2024-25'!$R$36:$CZ$36,"",0)</f>
        <v>26</v>
      </c>
      <c r="CG29" s="48">
        <f>CG17+_xlfn.XLOOKUP(CG4,'ICU 2024-25'!$R$4:$CZ$4,'ICU 2024-25'!$R$36:$CZ$36,"",0)</f>
        <v>26</v>
      </c>
      <c r="CH29" s="48">
        <f>CH17+_xlfn.XLOOKUP(CH4,'ICU 2024-25'!$R$4:$CZ$4,'ICU 2024-25'!$R$36:$CZ$36,"",0)</f>
        <v>26</v>
      </c>
      <c r="CI29" s="48">
        <f>CI17+_xlfn.XLOOKUP(CI4,'ICU 2024-25'!$R$4:$CZ$4,'ICU 2024-25'!$R$36:$CZ$36,"",0)</f>
        <v>26</v>
      </c>
      <c r="CJ29" s="48">
        <f>CJ17+_xlfn.XLOOKUP(CJ4,'ICU 2024-25'!$R$4:$CZ$4,'ICU 2024-25'!$R$36:$CZ$36,"",0)</f>
        <v>26</v>
      </c>
      <c r="CK29" s="48">
        <f>CK17+_xlfn.XLOOKUP(CK4,'ICU 2024-25'!$R$4:$CZ$4,'ICU 2024-25'!$R$36:$CZ$36,"",0)</f>
        <v>24</v>
      </c>
      <c r="CL29" s="48">
        <f>CL17+_xlfn.XLOOKUP(CL4,'ICU 2024-25'!$R$4:$CZ$4,'ICU 2024-25'!$R$36:$CZ$36,"",0)</f>
        <v>24</v>
      </c>
      <c r="CM29" s="48">
        <f>CM17+_xlfn.XLOOKUP(CM4,'ICU 2024-25'!$R$4:$CZ$4,'ICU 2024-25'!$R$36:$CZ$36,"",0)</f>
        <v>24</v>
      </c>
      <c r="CN29" s="48">
        <f>CN17+_xlfn.XLOOKUP(CN4,'ICU 2024-25'!$R$4:$CZ$4,'ICU 2024-25'!$R$36:$CZ$36,"",0)</f>
        <v>24</v>
      </c>
      <c r="CO29" s="48">
        <f>CO17+_xlfn.XLOOKUP(CO4,'ICU 2024-25'!$R$4:$CZ$4,'ICU 2024-25'!$R$36:$CZ$36,"",0)</f>
        <v>24</v>
      </c>
      <c r="CP29" s="48">
        <f>CP17+_xlfn.XLOOKUP(CP4,'ICU 2024-25'!$R$4:$CZ$4,'ICU 2024-25'!$R$36:$CZ$36,"",0)</f>
        <v>16</v>
      </c>
      <c r="CQ29" s="48">
        <f>CQ17+_xlfn.XLOOKUP(CQ4,'ICU 2024-25'!$R$4:$CZ$4,'ICU 2024-25'!$R$36:$CZ$36,"",0)</f>
        <v>16</v>
      </c>
      <c r="CR29" s="48">
        <f>CR17+_xlfn.XLOOKUP(CR4,'ICU 2024-25'!$R$4:$CZ$4,'ICU 2024-25'!$R$36:$CZ$36,"",0)</f>
        <v>16</v>
      </c>
      <c r="CS29" s="48">
        <f>CS17+_xlfn.XLOOKUP(CS4,'ICU 2024-25'!$R$4:$CZ$4,'ICU 2024-25'!$R$36:$CZ$36,"",0)</f>
        <v>16</v>
      </c>
      <c r="CT29" s="48">
        <f>CT17+_xlfn.XLOOKUP(CT4,'ICU 2024-25'!$R$4:$CZ$4,'ICU 2024-25'!$R$36:$CZ$36,"",0)</f>
        <v>16</v>
      </c>
      <c r="CU29" s="48">
        <f>CU17+_xlfn.XLOOKUP(CU4,'ICU 2024-25'!$R$4:$CZ$4,'ICU 2024-25'!$R$36:$CZ$36,"",0)</f>
        <v>14</v>
      </c>
      <c r="CV29" s="48">
        <f>CV17+_xlfn.XLOOKUP(CV4,'ICU 2024-25'!$R$4:$CZ$4,'ICU 2024-25'!$R$36:$CZ$36,"",0)</f>
        <v>11</v>
      </c>
      <c r="CW29" s="48">
        <f>CW17+_xlfn.XLOOKUP(CW4,'ICU 2024-25'!$R$4:$CZ$4,'ICU 2024-25'!$R$36:$CZ$36,"",0)</f>
        <v>3</v>
      </c>
      <c r="CX29" s="48">
        <f>CX17+_xlfn.XLOOKUP(CX4,'ICU 2024-25'!$R$4:$CZ$4,'ICU 2024-25'!$R$36:$CZ$36,"",0)</f>
        <v>3</v>
      </c>
      <c r="CY29" s="48">
        <f>CY17+_xlfn.XLOOKUP(CY4,'ICU 2024-25'!$R$4:$CZ$4,'ICU 2024-25'!$R$36:$CZ$36,"",0)</f>
        <v>2</v>
      </c>
      <c r="CZ29" s="48">
        <f>CZ17+_xlfn.XLOOKUP(CZ4,'ICU 2024-25'!$R$4:$CZ$4,'ICU 2024-25'!$R$36:$CZ$36,"",0)</f>
        <v>2</v>
      </c>
    </row>
    <row r="30" spans="1:104" ht="32" customHeight="1" x14ac:dyDescent="0.2">
      <c r="K30" s="43"/>
      <c r="L30" s="43"/>
      <c r="M30" s="43"/>
      <c r="N30" s="43"/>
    </row>
    <row r="31" spans="1:104" x14ac:dyDescent="0.2">
      <c r="K31" s="43"/>
      <c r="L31" s="43"/>
      <c r="M31" s="43"/>
      <c r="N31" s="43"/>
    </row>
    <row r="32" spans="1:104" x14ac:dyDescent="0.2">
      <c r="K32" s="43"/>
      <c r="L32" s="43"/>
      <c r="M32" s="43"/>
      <c r="N32" s="43"/>
    </row>
    <row r="33" spans="11:14" x14ac:dyDescent="0.2">
      <c r="K33" s="43"/>
      <c r="L33" s="43"/>
      <c r="M33" s="43"/>
      <c r="N33" s="43"/>
    </row>
    <row r="34" spans="11:14" x14ac:dyDescent="0.2">
      <c r="K34" s="43"/>
      <c r="L34" s="43"/>
      <c r="M34" s="43"/>
      <c r="N34" s="43"/>
    </row>
    <row r="35" spans="11:14" x14ac:dyDescent="0.2">
      <c r="K35" s="43"/>
      <c r="L35" s="43"/>
      <c r="M35" s="43"/>
      <c r="N35" s="43"/>
    </row>
    <row r="36" spans="11:14" x14ac:dyDescent="0.2">
      <c r="K36" s="43"/>
      <c r="L36" s="43"/>
      <c r="M36" s="43"/>
      <c r="N36" s="43"/>
    </row>
    <row r="37" spans="11:14" x14ac:dyDescent="0.2">
      <c r="K37" s="55"/>
      <c r="L37" s="55"/>
      <c r="M37" s="55"/>
      <c r="N37" s="55"/>
    </row>
    <row r="38" spans="11:14" x14ac:dyDescent="0.2">
      <c r="K38" s="55"/>
      <c r="L38" s="55"/>
      <c r="M38" s="55"/>
      <c r="N38" s="55"/>
    </row>
    <row r="39" spans="11:14" x14ac:dyDescent="0.2">
      <c r="K39" s="55"/>
      <c r="L39" s="55"/>
      <c r="M39" s="55"/>
      <c r="N39" s="55"/>
    </row>
    <row r="40" spans="11:14" x14ac:dyDescent="0.2">
      <c r="K40" s="55"/>
      <c r="L40" s="55"/>
      <c r="M40" s="55"/>
      <c r="N40" s="55"/>
    </row>
    <row r="41" spans="11:14" x14ac:dyDescent="0.2">
      <c r="K41" s="55"/>
      <c r="L41" s="55"/>
      <c r="M41" s="55"/>
      <c r="N41" s="55"/>
    </row>
    <row r="42" spans="11:14" x14ac:dyDescent="0.2">
      <c r="K42" s="55"/>
      <c r="L42" s="55"/>
      <c r="M42" s="55"/>
      <c r="N42" s="55"/>
    </row>
    <row r="43" spans="11:14" x14ac:dyDescent="0.2">
      <c r="K43" s="55"/>
      <c r="L43" s="55"/>
      <c r="M43" s="55"/>
      <c r="N43" s="55"/>
    </row>
    <row r="44" spans="11:14" x14ac:dyDescent="0.2">
      <c r="K44" s="55"/>
      <c r="L44" s="55"/>
      <c r="M44" s="55"/>
      <c r="N44" s="55"/>
    </row>
    <row r="45" spans="11:14" x14ac:dyDescent="0.2">
      <c r="K45" s="55"/>
      <c r="L45" s="55"/>
      <c r="M45" s="55"/>
      <c r="N45" s="55"/>
    </row>
    <row r="46" spans="11:14" x14ac:dyDescent="0.2">
      <c r="K46" s="55"/>
      <c r="L46" s="55"/>
      <c r="M46" s="55"/>
      <c r="N46" s="55"/>
    </row>
    <row r="47" spans="11:14" x14ac:dyDescent="0.2">
      <c r="K47" s="55"/>
      <c r="L47" s="55"/>
      <c r="M47" s="55"/>
      <c r="N47" s="55"/>
    </row>
    <row r="48" spans="11:14" x14ac:dyDescent="0.2">
      <c r="K48" s="55"/>
      <c r="L48" s="55"/>
      <c r="M48" s="55"/>
      <c r="N48" s="55"/>
    </row>
    <row r="49" spans="11:14" x14ac:dyDescent="0.2">
      <c r="K49" s="55"/>
      <c r="L49" s="55"/>
      <c r="M49" s="55"/>
      <c r="N49" s="55"/>
    </row>
    <row r="50" spans="11:14" x14ac:dyDescent="0.2">
      <c r="K50" s="55"/>
      <c r="L50" s="55"/>
      <c r="M50" s="55"/>
      <c r="N50" s="55"/>
    </row>
    <row r="51" spans="11:14" x14ac:dyDescent="0.2">
      <c r="K51" s="55"/>
      <c r="L51" s="55"/>
      <c r="M51" s="55"/>
      <c r="N51" s="55"/>
    </row>
    <row r="52" spans="11:14" x14ac:dyDescent="0.2">
      <c r="K52" s="55"/>
      <c r="L52" s="55"/>
      <c r="M52" s="55"/>
      <c r="N52" s="55"/>
    </row>
    <row r="53" spans="11:14" x14ac:dyDescent="0.2">
      <c r="K53" s="55"/>
      <c r="L53" s="55"/>
      <c r="M53" s="55"/>
      <c r="N53" s="55"/>
    </row>
    <row r="54" spans="11:14" x14ac:dyDescent="0.2">
      <c r="K54" s="55"/>
      <c r="L54" s="55"/>
      <c r="M54" s="55"/>
      <c r="N54" s="55"/>
    </row>
    <row r="55" spans="11:14" x14ac:dyDescent="0.2">
      <c r="K55" s="55"/>
      <c r="L55" s="55"/>
      <c r="M55" s="55"/>
      <c r="N55" s="55"/>
    </row>
    <row r="56" spans="11:14" x14ac:dyDescent="0.2">
      <c r="K56" s="55"/>
      <c r="L56" s="55"/>
      <c r="M56" s="55"/>
      <c r="N56" s="55"/>
    </row>
    <row r="57" spans="11:14" x14ac:dyDescent="0.2">
      <c r="K57" s="55"/>
      <c r="L57" s="55"/>
      <c r="M57" s="55"/>
      <c r="N57" s="55"/>
    </row>
    <row r="58" spans="11:14" x14ac:dyDescent="0.2">
      <c r="K58" s="55"/>
      <c r="L58" s="55"/>
      <c r="M58" s="55"/>
      <c r="N58" s="55"/>
    </row>
    <row r="59" spans="11:14" x14ac:dyDescent="0.2">
      <c r="K59" s="55"/>
      <c r="L59" s="55"/>
      <c r="M59" s="55"/>
      <c r="N59" s="55"/>
    </row>
    <row r="60" spans="11:14" x14ac:dyDescent="0.2">
      <c r="K60" s="55"/>
      <c r="L60" s="55"/>
      <c r="M60" s="55"/>
      <c r="N60" s="55"/>
    </row>
  </sheetData>
  <mergeCells count="4">
    <mergeCell ref="A17:B17"/>
    <mergeCell ref="A18:A25"/>
    <mergeCell ref="A29:B29"/>
    <mergeCell ref="A26:B26"/>
  </mergeCells>
  <conditionalFormatting sqref="R2:CZ2">
    <cfRule type="cellIs" dxfId="26" priority="1" operator="between">
      <formula>31</formula>
      <formula>60</formula>
    </cfRule>
    <cfRule type="cellIs" dxfId="25" priority="8" operator="lessThanOrEqual">
      <formula>30</formula>
    </cfRule>
    <cfRule type="cellIs" dxfId="24" priority="9" operator="between">
      <formula>61</formula>
      <formula>90</formula>
    </cfRule>
    <cfRule type="cellIs" dxfId="23" priority="10" operator="greaterThan">
      <formula>60</formula>
    </cfRule>
  </conditionalFormatting>
  <conditionalFormatting sqref="R4:CZ23">
    <cfRule type="expression" dxfId="22" priority="5">
      <formula>R$3=7</formula>
    </cfRule>
  </conditionalFormatting>
  <conditionalFormatting sqref="R7:CZ16">
    <cfRule type="cellIs" dxfId="21" priority="7" operator="greaterThan">
      <formula>0.9</formula>
    </cfRule>
  </conditionalFormatting>
  <conditionalFormatting sqref="P7:P8">
    <cfRule type="cellIs" dxfId="20" priority="11" operator="greaterThan">
      <formula>#REF!</formula>
    </cfRule>
  </conditionalFormatting>
  <conditionalFormatting sqref="R17:CZ17">
    <cfRule type="cellIs" dxfId="19" priority="4" operator="greaterThan">
      <formula>0.9</formula>
    </cfRule>
  </conditionalFormatting>
  <conditionalFormatting sqref="R18:CZ23">
    <cfRule type="cellIs" dxfId="18" priority="6" operator="greaterThan">
      <formula>0.9</formula>
    </cfRule>
  </conditionalFormatting>
  <conditionalFormatting sqref="R29:CZ29">
    <cfRule type="expression" dxfId="17" priority="3">
      <formula>R$3=7</formula>
    </cfRule>
  </conditionalFormatting>
  <conditionalFormatting sqref="R29:CZ29">
    <cfRule type="cellIs" dxfId="16" priority="2" operator="greaterThan">
      <formula>0.9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3C559-94AE-9946-851B-8436BAE0C1BA}">
  <dimension ref="A1"/>
  <sheetViews>
    <sheetView zoomScale="50" workbookViewId="0">
      <selection activeCell="AB42" sqref="AB42"/>
    </sheetView>
  </sheetViews>
  <sheetFormatPr baseColWidth="10" defaultColWidth="11" defaultRowHeight="16" x14ac:dyDescent="0.2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40A3D-2CB1-0D46-89B3-FFCC4CE44A2C}">
  <dimension ref="A2:EH109"/>
  <sheetViews>
    <sheetView zoomScale="109" workbookViewId="0">
      <pane ySplit="6" topLeftCell="A27" activePane="bottomLeft" state="frozen"/>
      <selection pane="bottomLeft" activeCell="G97" sqref="G97"/>
    </sheetView>
  </sheetViews>
  <sheetFormatPr baseColWidth="10" defaultColWidth="10.83203125" defaultRowHeight="15" x14ac:dyDescent="0.2"/>
  <cols>
    <col min="1" max="1" width="14.33203125" style="30" bestFit="1" customWidth="1"/>
    <col min="2" max="2" width="16.6640625" style="30" customWidth="1"/>
    <col min="3" max="3" width="32.33203125" style="30" bestFit="1" customWidth="1"/>
    <col min="4" max="4" width="29.5" style="30" bestFit="1" customWidth="1"/>
    <col min="5" max="5" width="30.83203125" style="30" bestFit="1" customWidth="1"/>
    <col min="6" max="6" width="19.33203125" style="30" customWidth="1"/>
    <col min="7" max="7" width="17" style="30" customWidth="1"/>
    <col min="8" max="16" width="10.83203125" style="30"/>
    <col min="17" max="17" width="49.33203125" style="30" customWidth="1"/>
    <col min="18" max="16384" width="10.83203125" style="30"/>
  </cols>
  <sheetData>
    <row r="2" spans="1:138" s="16" customFormat="1" ht="27" customHeight="1" x14ac:dyDescent="0.25">
      <c r="A2" s="44" t="s">
        <v>123</v>
      </c>
      <c r="C2" s="14"/>
      <c r="D2" s="14"/>
      <c r="E2" s="14"/>
      <c r="F2" s="14"/>
      <c r="G2" s="14"/>
      <c r="H2" s="14"/>
      <c r="J2" s="15"/>
      <c r="K2" s="15"/>
      <c r="L2" s="15"/>
      <c r="M2" s="15"/>
      <c r="N2" s="15" t="s">
        <v>1</v>
      </c>
      <c r="O2" s="18">
        <f>MIN(O7:O56)-1</f>
        <v>45971</v>
      </c>
      <c r="P2" s="18" t="s">
        <v>2</v>
      </c>
      <c r="Q2" s="18">
        <f>MAX(P7:P56)+1</f>
        <v>46057</v>
      </c>
      <c r="R2" s="15">
        <v>1</v>
      </c>
      <c r="S2" s="15">
        <v>2</v>
      </c>
      <c r="T2" s="15">
        <v>3</v>
      </c>
      <c r="U2" s="15">
        <v>4</v>
      </c>
      <c r="V2" s="15">
        <v>5</v>
      </c>
      <c r="W2" s="15">
        <v>6</v>
      </c>
      <c r="X2" s="15">
        <v>7</v>
      </c>
      <c r="Y2" s="15">
        <v>8</v>
      </c>
      <c r="Z2" s="15">
        <v>9</v>
      </c>
      <c r="AA2" s="15">
        <v>10</v>
      </c>
      <c r="AB2" s="15">
        <v>11</v>
      </c>
      <c r="AC2" s="15">
        <v>12</v>
      </c>
      <c r="AD2" s="15">
        <v>13</v>
      </c>
      <c r="AE2" s="15">
        <v>14</v>
      </c>
      <c r="AF2" s="15">
        <v>15</v>
      </c>
      <c r="AG2" s="15">
        <v>16</v>
      </c>
      <c r="AH2" s="15">
        <v>17</v>
      </c>
      <c r="AI2" s="15">
        <v>18</v>
      </c>
      <c r="AJ2" s="15">
        <v>19</v>
      </c>
      <c r="AK2" s="15">
        <v>20</v>
      </c>
      <c r="AL2" s="15">
        <v>21</v>
      </c>
      <c r="AM2" s="15">
        <v>22</v>
      </c>
      <c r="AN2" s="15">
        <v>23</v>
      </c>
      <c r="AO2" s="15">
        <v>24</v>
      </c>
      <c r="AP2" s="15">
        <v>25</v>
      </c>
      <c r="AQ2" s="15">
        <v>26</v>
      </c>
      <c r="AR2" s="15">
        <v>27</v>
      </c>
      <c r="AS2" s="15">
        <v>28</v>
      </c>
      <c r="AT2" s="15">
        <v>29</v>
      </c>
      <c r="AU2" s="15">
        <v>30</v>
      </c>
      <c r="AV2" s="15">
        <v>31</v>
      </c>
      <c r="AW2" s="15">
        <v>32</v>
      </c>
      <c r="AX2" s="15">
        <v>33</v>
      </c>
      <c r="AY2" s="15">
        <v>34</v>
      </c>
      <c r="AZ2" s="15">
        <v>35</v>
      </c>
      <c r="BA2" s="15">
        <v>36</v>
      </c>
      <c r="BB2" s="15">
        <v>37</v>
      </c>
      <c r="BC2" s="15">
        <v>38</v>
      </c>
      <c r="BD2" s="15">
        <v>39</v>
      </c>
      <c r="BE2" s="15">
        <v>40</v>
      </c>
      <c r="BF2" s="15">
        <v>41</v>
      </c>
      <c r="BG2" s="15">
        <v>42</v>
      </c>
      <c r="BH2" s="15">
        <v>43</v>
      </c>
      <c r="BI2" s="15">
        <v>44</v>
      </c>
      <c r="BJ2" s="15">
        <v>45</v>
      </c>
      <c r="BK2" s="15">
        <v>46</v>
      </c>
      <c r="BL2" s="15">
        <v>47</v>
      </c>
      <c r="BM2" s="15">
        <v>48</v>
      </c>
      <c r="BN2" s="15">
        <v>49</v>
      </c>
      <c r="BO2" s="15">
        <v>50</v>
      </c>
      <c r="BP2" s="15">
        <v>51</v>
      </c>
      <c r="BQ2" s="15">
        <v>52</v>
      </c>
      <c r="BR2" s="15">
        <v>53</v>
      </c>
      <c r="BS2" s="15">
        <v>54</v>
      </c>
      <c r="BT2" s="15">
        <v>55</v>
      </c>
      <c r="BU2" s="15">
        <v>56</v>
      </c>
      <c r="BV2" s="15">
        <v>57</v>
      </c>
      <c r="BW2" s="15">
        <v>58</v>
      </c>
      <c r="BX2" s="15">
        <v>59</v>
      </c>
      <c r="BY2" s="15">
        <v>60</v>
      </c>
      <c r="BZ2" s="15">
        <v>61</v>
      </c>
      <c r="CA2" s="15">
        <v>62</v>
      </c>
      <c r="CB2" s="15">
        <v>63</v>
      </c>
      <c r="CC2" s="15">
        <v>64</v>
      </c>
      <c r="CD2" s="15">
        <v>65</v>
      </c>
      <c r="CE2" s="15">
        <v>66</v>
      </c>
      <c r="CF2" s="15">
        <v>67</v>
      </c>
      <c r="CG2" s="15">
        <v>68</v>
      </c>
      <c r="CH2" s="15">
        <v>69</v>
      </c>
      <c r="CI2" s="15">
        <v>70</v>
      </c>
      <c r="CJ2" s="15">
        <v>71</v>
      </c>
      <c r="CK2" s="15">
        <v>72</v>
      </c>
      <c r="CL2" s="15">
        <v>73</v>
      </c>
      <c r="CM2" s="15">
        <v>74</v>
      </c>
      <c r="CN2" s="15">
        <v>75</v>
      </c>
      <c r="CO2" s="15">
        <v>76</v>
      </c>
      <c r="CP2" s="15">
        <v>77</v>
      </c>
      <c r="CQ2" s="15">
        <v>78</v>
      </c>
      <c r="CR2" s="15">
        <v>79</v>
      </c>
      <c r="CS2" s="15">
        <v>80</v>
      </c>
      <c r="CT2" s="15">
        <v>81</v>
      </c>
      <c r="CU2" s="15">
        <v>82</v>
      </c>
      <c r="CV2" s="15">
        <v>83</v>
      </c>
      <c r="CW2" s="15">
        <v>84</v>
      </c>
      <c r="CX2" s="15">
        <v>85</v>
      </c>
      <c r="CY2" s="15">
        <v>86</v>
      </c>
      <c r="CZ2" s="15">
        <v>87</v>
      </c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</row>
    <row r="3" spans="1:138" s="16" customFormat="1" ht="15" hidden="1" customHeight="1" thickBot="1" x14ac:dyDescent="0.25">
      <c r="A3" s="10" t="s">
        <v>3</v>
      </c>
      <c r="B3" s="11">
        <v>44619</v>
      </c>
      <c r="D3" s="17"/>
      <c r="H3" s="3"/>
      <c r="I3" s="15"/>
      <c r="J3" s="15"/>
      <c r="K3" s="15"/>
      <c r="L3" s="15"/>
      <c r="M3" s="15"/>
      <c r="N3" s="15"/>
      <c r="O3" s="18"/>
      <c r="P3" s="18"/>
      <c r="Q3" s="12" t="s">
        <v>124</v>
      </c>
      <c r="R3" s="15">
        <f>WEEKDAY(R4,2)</f>
        <v>1</v>
      </c>
      <c r="S3" s="15">
        <f t="shared" ref="S3:AG3" si="0">WEEKDAY(S4,2)</f>
        <v>2</v>
      </c>
      <c r="T3" s="15">
        <f t="shared" si="0"/>
        <v>3</v>
      </c>
      <c r="U3" s="15">
        <f t="shared" si="0"/>
        <v>4</v>
      </c>
      <c r="V3" s="15">
        <f t="shared" si="0"/>
        <v>5</v>
      </c>
      <c r="W3" s="15">
        <f t="shared" si="0"/>
        <v>6</v>
      </c>
      <c r="X3" s="15">
        <f t="shared" si="0"/>
        <v>7</v>
      </c>
      <c r="Y3" s="15">
        <f t="shared" si="0"/>
        <v>1</v>
      </c>
      <c r="Z3" s="15">
        <f t="shared" si="0"/>
        <v>2</v>
      </c>
      <c r="AA3" s="15">
        <f t="shared" si="0"/>
        <v>3</v>
      </c>
      <c r="AB3" s="15">
        <f t="shared" si="0"/>
        <v>4</v>
      </c>
      <c r="AC3" s="15">
        <f t="shared" si="0"/>
        <v>5</v>
      </c>
      <c r="AD3" s="15">
        <f t="shared" si="0"/>
        <v>6</v>
      </c>
      <c r="AE3" s="15">
        <f t="shared" si="0"/>
        <v>7</v>
      </c>
      <c r="AF3" s="15">
        <f t="shared" si="0"/>
        <v>1</v>
      </c>
      <c r="AG3" s="15">
        <f t="shared" si="0"/>
        <v>2</v>
      </c>
      <c r="AH3" s="15">
        <f t="shared" ref="AH3:BM3" si="1">WEEKDAY(AH4,2)</f>
        <v>3</v>
      </c>
      <c r="AI3" s="15">
        <f t="shared" si="1"/>
        <v>4</v>
      </c>
      <c r="AJ3" s="15">
        <f t="shared" si="1"/>
        <v>5</v>
      </c>
      <c r="AK3" s="15">
        <f t="shared" si="1"/>
        <v>6</v>
      </c>
      <c r="AL3" s="15">
        <f t="shared" si="1"/>
        <v>7</v>
      </c>
      <c r="AM3" s="15">
        <f t="shared" si="1"/>
        <v>1</v>
      </c>
      <c r="AN3" s="15">
        <f t="shared" si="1"/>
        <v>2</v>
      </c>
      <c r="AO3" s="15">
        <f t="shared" si="1"/>
        <v>3</v>
      </c>
      <c r="AP3" s="15">
        <f t="shared" si="1"/>
        <v>4</v>
      </c>
      <c r="AQ3" s="15">
        <f t="shared" si="1"/>
        <v>5</v>
      </c>
      <c r="AR3" s="15">
        <f t="shared" si="1"/>
        <v>6</v>
      </c>
      <c r="AS3" s="15">
        <f t="shared" si="1"/>
        <v>7</v>
      </c>
      <c r="AT3" s="15">
        <f t="shared" si="1"/>
        <v>1</v>
      </c>
      <c r="AU3" s="15">
        <f t="shared" si="1"/>
        <v>2</v>
      </c>
      <c r="AV3" s="15">
        <f t="shared" si="1"/>
        <v>3</v>
      </c>
      <c r="AW3" s="15">
        <f t="shared" si="1"/>
        <v>4</v>
      </c>
      <c r="AX3" s="15">
        <f t="shared" si="1"/>
        <v>5</v>
      </c>
      <c r="AY3" s="15">
        <f t="shared" si="1"/>
        <v>6</v>
      </c>
      <c r="AZ3" s="15">
        <f t="shared" si="1"/>
        <v>7</v>
      </c>
      <c r="BA3" s="15">
        <f t="shared" si="1"/>
        <v>1</v>
      </c>
      <c r="BB3" s="15">
        <f t="shared" si="1"/>
        <v>2</v>
      </c>
      <c r="BC3" s="15">
        <f t="shared" si="1"/>
        <v>3</v>
      </c>
      <c r="BD3" s="15">
        <f t="shared" si="1"/>
        <v>4</v>
      </c>
      <c r="BE3" s="15">
        <f t="shared" si="1"/>
        <v>5</v>
      </c>
      <c r="BF3" s="15">
        <f t="shared" si="1"/>
        <v>6</v>
      </c>
      <c r="BG3" s="15">
        <f t="shared" si="1"/>
        <v>7</v>
      </c>
      <c r="BH3" s="15">
        <f t="shared" si="1"/>
        <v>1</v>
      </c>
      <c r="BI3" s="15">
        <f t="shared" si="1"/>
        <v>2</v>
      </c>
      <c r="BJ3" s="15">
        <f t="shared" si="1"/>
        <v>3</v>
      </c>
      <c r="BK3" s="15">
        <f t="shared" si="1"/>
        <v>4</v>
      </c>
      <c r="BL3" s="15">
        <f t="shared" si="1"/>
        <v>5</v>
      </c>
      <c r="BM3" s="15">
        <f t="shared" si="1"/>
        <v>6</v>
      </c>
      <c r="BN3" s="15">
        <f t="shared" ref="BN3:CS3" si="2">WEEKDAY(BN4,2)</f>
        <v>7</v>
      </c>
      <c r="BO3" s="15">
        <f t="shared" si="2"/>
        <v>1</v>
      </c>
      <c r="BP3" s="15">
        <f t="shared" si="2"/>
        <v>2</v>
      </c>
      <c r="BQ3" s="15">
        <f t="shared" si="2"/>
        <v>3</v>
      </c>
      <c r="BR3" s="15">
        <f t="shared" si="2"/>
        <v>4</v>
      </c>
      <c r="BS3" s="15">
        <f t="shared" si="2"/>
        <v>5</v>
      </c>
      <c r="BT3" s="15">
        <f t="shared" si="2"/>
        <v>6</v>
      </c>
      <c r="BU3" s="15">
        <f t="shared" si="2"/>
        <v>7</v>
      </c>
      <c r="BV3" s="15">
        <f t="shared" si="2"/>
        <v>1</v>
      </c>
      <c r="BW3" s="15">
        <f t="shared" si="2"/>
        <v>2</v>
      </c>
      <c r="BX3" s="15">
        <f t="shared" si="2"/>
        <v>3</v>
      </c>
      <c r="BY3" s="15">
        <f t="shared" si="2"/>
        <v>4</v>
      </c>
      <c r="BZ3" s="15">
        <f t="shared" si="2"/>
        <v>5</v>
      </c>
      <c r="CA3" s="15">
        <f t="shared" si="2"/>
        <v>6</v>
      </c>
      <c r="CB3" s="15">
        <f t="shared" si="2"/>
        <v>7</v>
      </c>
      <c r="CC3" s="15">
        <f t="shared" si="2"/>
        <v>1</v>
      </c>
      <c r="CD3" s="15">
        <f t="shared" si="2"/>
        <v>2</v>
      </c>
      <c r="CE3" s="15">
        <f t="shared" si="2"/>
        <v>3</v>
      </c>
      <c r="CF3" s="15">
        <f t="shared" si="2"/>
        <v>4</v>
      </c>
      <c r="CG3" s="15">
        <f t="shared" si="2"/>
        <v>5</v>
      </c>
      <c r="CH3" s="15">
        <f t="shared" si="2"/>
        <v>6</v>
      </c>
      <c r="CI3" s="15">
        <f t="shared" si="2"/>
        <v>7</v>
      </c>
      <c r="CJ3" s="15">
        <f t="shared" si="2"/>
        <v>1</v>
      </c>
      <c r="CK3" s="15">
        <f t="shared" si="2"/>
        <v>2</v>
      </c>
      <c r="CL3" s="15">
        <f t="shared" si="2"/>
        <v>3</v>
      </c>
      <c r="CM3" s="15">
        <f t="shared" si="2"/>
        <v>4</v>
      </c>
      <c r="CN3" s="15">
        <f t="shared" si="2"/>
        <v>5</v>
      </c>
      <c r="CO3" s="15">
        <f t="shared" si="2"/>
        <v>6</v>
      </c>
      <c r="CP3" s="15">
        <f t="shared" si="2"/>
        <v>7</v>
      </c>
      <c r="CQ3" s="15">
        <f t="shared" si="2"/>
        <v>1</v>
      </c>
      <c r="CR3" s="15">
        <f t="shared" si="2"/>
        <v>2</v>
      </c>
      <c r="CS3" s="15">
        <f t="shared" si="2"/>
        <v>3</v>
      </c>
      <c r="CT3" s="15">
        <f t="shared" ref="CT3:CZ3" si="3">WEEKDAY(CT4,2)</f>
        <v>4</v>
      </c>
      <c r="CU3" s="15">
        <f t="shared" si="3"/>
        <v>5</v>
      </c>
      <c r="CV3" s="15">
        <f t="shared" si="3"/>
        <v>6</v>
      </c>
      <c r="CW3" s="15">
        <f t="shared" si="3"/>
        <v>7</v>
      </c>
      <c r="CX3" s="15">
        <f t="shared" si="3"/>
        <v>1</v>
      </c>
      <c r="CY3" s="15">
        <f t="shared" si="3"/>
        <v>2</v>
      </c>
      <c r="CZ3" s="15">
        <f t="shared" si="3"/>
        <v>3</v>
      </c>
      <c r="DA3" s="15" t="str">
        <f t="shared" ref="DA3:DG3" si="4">IFERROR(WEEKDAY(DA4,2)," ")</f>
        <v xml:space="preserve"> </v>
      </c>
      <c r="DB3" s="15" t="str">
        <f t="shared" si="4"/>
        <v xml:space="preserve"> </v>
      </c>
      <c r="DC3" s="15" t="str">
        <f t="shared" si="4"/>
        <v xml:space="preserve"> </v>
      </c>
      <c r="DD3" s="15" t="str">
        <f t="shared" si="4"/>
        <v xml:space="preserve"> </v>
      </c>
      <c r="DE3" s="15" t="str">
        <f t="shared" si="4"/>
        <v xml:space="preserve"> </v>
      </c>
      <c r="DF3" s="15" t="str">
        <f t="shared" si="4"/>
        <v xml:space="preserve"> </v>
      </c>
      <c r="DG3" s="15" t="str">
        <f t="shared" si="4"/>
        <v xml:space="preserve"> </v>
      </c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</row>
    <row r="4" spans="1:138" s="28" customFormat="1" ht="53.25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125</v>
      </c>
      <c r="K4" s="64" t="s">
        <v>15</v>
      </c>
      <c r="L4" s="64" t="s">
        <v>16</v>
      </c>
      <c r="M4" s="64" t="s">
        <v>17</v>
      </c>
      <c r="N4" s="64" t="s">
        <v>18</v>
      </c>
      <c r="O4" s="24" t="s">
        <v>19</v>
      </c>
      <c r="P4" s="24" t="s">
        <v>20</v>
      </c>
      <c r="Q4" s="25" t="s">
        <v>21</v>
      </c>
      <c r="R4" s="26">
        <f>O2</f>
        <v>45971</v>
      </c>
      <c r="S4" s="26">
        <f t="shared" ref="S4:AX4" si="5">IFERROR(IF(R4+1&lt;$Q$2+1,R4+1, " ")," ")</f>
        <v>45972</v>
      </c>
      <c r="T4" s="26">
        <f t="shared" si="5"/>
        <v>45973</v>
      </c>
      <c r="U4" s="26">
        <f t="shared" si="5"/>
        <v>45974</v>
      </c>
      <c r="V4" s="26">
        <f t="shared" si="5"/>
        <v>45975</v>
      </c>
      <c r="W4" s="26">
        <f t="shared" si="5"/>
        <v>45976</v>
      </c>
      <c r="X4" s="26">
        <f t="shared" si="5"/>
        <v>45977</v>
      </c>
      <c r="Y4" s="26">
        <f t="shared" si="5"/>
        <v>45978</v>
      </c>
      <c r="Z4" s="26">
        <f t="shared" si="5"/>
        <v>45979</v>
      </c>
      <c r="AA4" s="26">
        <f t="shared" si="5"/>
        <v>45980</v>
      </c>
      <c r="AB4" s="26">
        <f t="shared" si="5"/>
        <v>45981</v>
      </c>
      <c r="AC4" s="26">
        <f t="shared" si="5"/>
        <v>45982</v>
      </c>
      <c r="AD4" s="26">
        <f t="shared" si="5"/>
        <v>45983</v>
      </c>
      <c r="AE4" s="26">
        <f t="shared" si="5"/>
        <v>45984</v>
      </c>
      <c r="AF4" s="26">
        <f t="shared" si="5"/>
        <v>45985</v>
      </c>
      <c r="AG4" s="26">
        <f t="shared" si="5"/>
        <v>45986</v>
      </c>
      <c r="AH4" s="26">
        <f t="shared" si="5"/>
        <v>45987</v>
      </c>
      <c r="AI4" s="26">
        <f t="shared" si="5"/>
        <v>45988</v>
      </c>
      <c r="AJ4" s="26">
        <f t="shared" si="5"/>
        <v>45989</v>
      </c>
      <c r="AK4" s="26">
        <f t="shared" si="5"/>
        <v>45990</v>
      </c>
      <c r="AL4" s="26">
        <f t="shared" si="5"/>
        <v>45991</v>
      </c>
      <c r="AM4" s="26">
        <f t="shared" si="5"/>
        <v>45992</v>
      </c>
      <c r="AN4" s="26">
        <f t="shared" si="5"/>
        <v>45993</v>
      </c>
      <c r="AO4" s="26">
        <f t="shared" si="5"/>
        <v>45994</v>
      </c>
      <c r="AP4" s="26">
        <f t="shared" si="5"/>
        <v>45995</v>
      </c>
      <c r="AQ4" s="26">
        <f t="shared" si="5"/>
        <v>45996</v>
      </c>
      <c r="AR4" s="26">
        <f t="shared" si="5"/>
        <v>45997</v>
      </c>
      <c r="AS4" s="26">
        <f t="shared" si="5"/>
        <v>45998</v>
      </c>
      <c r="AT4" s="26">
        <f t="shared" si="5"/>
        <v>45999</v>
      </c>
      <c r="AU4" s="26">
        <f t="shared" si="5"/>
        <v>46000</v>
      </c>
      <c r="AV4" s="26">
        <f t="shared" si="5"/>
        <v>46001</v>
      </c>
      <c r="AW4" s="26">
        <f t="shared" si="5"/>
        <v>46002</v>
      </c>
      <c r="AX4" s="26">
        <f t="shared" si="5"/>
        <v>46003</v>
      </c>
      <c r="AY4" s="26">
        <f t="shared" ref="AY4:CD4" si="6">IFERROR(IF(AX4+1&lt;$Q$2+1,AX4+1, " ")," ")</f>
        <v>46004</v>
      </c>
      <c r="AZ4" s="26">
        <f t="shared" si="6"/>
        <v>46005</v>
      </c>
      <c r="BA4" s="26">
        <f t="shared" si="6"/>
        <v>46006</v>
      </c>
      <c r="BB4" s="26">
        <f t="shared" si="6"/>
        <v>46007</v>
      </c>
      <c r="BC4" s="26">
        <f t="shared" si="6"/>
        <v>46008</v>
      </c>
      <c r="BD4" s="26">
        <f t="shared" si="6"/>
        <v>46009</v>
      </c>
      <c r="BE4" s="26">
        <f t="shared" si="6"/>
        <v>46010</v>
      </c>
      <c r="BF4" s="26">
        <f t="shared" si="6"/>
        <v>46011</v>
      </c>
      <c r="BG4" s="26">
        <f t="shared" si="6"/>
        <v>46012</v>
      </c>
      <c r="BH4" s="26">
        <f t="shared" si="6"/>
        <v>46013</v>
      </c>
      <c r="BI4" s="26">
        <f t="shared" si="6"/>
        <v>46014</v>
      </c>
      <c r="BJ4" s="26">
        <f t="shared" si="6"/>
        <v>46015</v>
      </c>
      <c r="BK4" s="26">
        <f t="shared" si="6"/>
        <v>46016</v>
      </c>
      <c r="BL4" s="26">
        <f t="shared" si="6"/>
        <v>46017</v>
      </c>
      <c r="BM4" s="26">
        <f t="shared" si="6"/>
        <v>46018</v>
      </c>
      <c r="BN4" s="26">
        <f t="shared" si="6"/>
        <v>46019</v>
      </c>
      <c r="BO4" s="26">
        <f t="shared" si="6"/>
        <v>46020</v>
      </c>
      <c r="BP4" s="26">
        <f t="shared" si="6"/>
        <v>46021</v>
      </c>
      <c r="BQ4" s="26">
        <f t="shared" si="6"/>
        <v>46022</v>
      </c>
      <c r="BR4" s="26">
        <f t="shared" si="6"/>
        <v>46023</v>
      </c>
      <c r="BS4" s="26">
        <f t="shared" si="6"/>
        <v>46024</v>
      </c>
      <c r="BT4" s="26">
        <f t="shared" si="6"/>
        <v>46025</v>
      </c>
      <c r="BU4" s="26">
        <f t="shared" si="6"/>
        <v>46026</v>
      </c>
      <c r="BV4" s="26">
        <f t="shared" si="6"/>
        <v>46027</v>
      </c>
      <c r="BW4" s="26">
        <f t="shared" si="6"/>
        <v>46028</v>
      </c>
      <c r="BX4" s="26">
        <f t="shared" si="6"/>
        <v>46029</v>
      </c>
      <c r="BY4" s="26">
        <f t="shared" si="6"/>
        <v>46030</v>
      </c>
      <c r="BZ4" s="26">
        <f t="shared" si="6"/>
        <v>46031</v>
      </c>
      <c r="CA4" s="26">
        <f t="shared" si="6"/>
        <v>46032</v>
      </c>
      <c r="CB4" s="26">
        <f t="shared" si="6"/>
        <v>46033</v>
      </c>
      <c r="CC4" s="26">
        <f t="shared" si="6"/>
        <v>46034</v>
      </c>
      <c r="CD4" s="26">
        <f t="shared" si="6"/>
        <v>46035</v>
      </c>
      <c r="CE4" s="26">
        <f t="shared" ref="CE4:CZ4" si="7">IFERROR(IF(CD4+1&lt;$Q$2+1,CD4+1, " ")," ")</f>
        <v>46036</v>
      </c>
      <c r="CF4" s="26">
        <f t="shared" si="7"/>
        <v>46037</v>
      </c>
      <c r="CG4" s="26">
        <f t="shared" si="7"/>
        <v>46038</v>
      </c>
      <c r="CH4" s="26">
        <f t="shared" si="7"/>
        <v>46039</v>
      </c>
      <c r="CI4" s="26">
        <f t="shared" si="7"/>
        <v>46040</v>
      </c>
      <c r="CJ4" s="26">
        <f t="shared" si="7"/>
        <v>46041</v>
      </c>
      <c r="CK4" s="26">
        <f t="shared" si="7"/>
        <v>46042</v>
      </c>
      <c r="CL4" s="26">
        <f t="shared" si="7"/>
        <v>46043</v>
      </c>
      <c r="CM4" s="26">
        <f t="shared" si="7"/>
        <v>46044</v>
      </c>
      <c r="CN4" s="26">
        <f t="shared" si="7"/>
        <v>46045</v>
      </c>
      <c r="CO4" s="26">
        <f t="shared" si="7"/>
        <v>46046</v>
      </c>
      <c r="CP4" s="26">
        <f t="shared" si="7"/>
        <v>46047</v>
      </c>
      <c r="CQ4" s="26">
        <f t="shared" si="7"/>
        <v>46048</v>
      </c>
      <c r="CR4" s="26">
        <f t="shared" si="7"/>
        <v>46049</v>
      </c>
      <c r="CS4" s="26">
        <f t="shared" si="7"/>
        <v>46050</v>
      </c>
      <c r="CT4" s="26">
        <f t="shared" si="7"/>
        <v>46051</v>
      </c>
      <c r="CU4" s="26">
        <f t="shared" si="7"/>
        <v>46052</v>
      </c>
      <c r="CV4" s="26">
        <f t="shared" si="7"/>
        <v>46053</v>
      </c>
      <c r="CW4" s="26">
        <f t="shared" si="7"/>
        <v>46054</v>
      </c>
      <c r="CX4" s="26">
        <f t="shared" si="7"/>
        <v>46055</v>
      </c>
      <c r="CY4" s="26">
        <f t="shared" si="7"/>
        <v>46056</v>
      </c>
      <c r="CZ4" s="26">
        <f t="shared" si="7"/>
        <v>46057</v>
      </c>
      <c r="DA4" s="26" t="str">
        <f>IFERROR(IF(#REF!+1&lt;$Q$2+1,#REF!+1, " ")," ")</f>
        <v xml:space="preserve"> </v>
      </c>
      <c r="DB4" s="26" t="str">
        <f t="shared" ref="DB4:DY4" si="8">IFERROR(IF(DA4+1&lt;$Q$2+1,DA4+1, " ")," ")</f>
        <v xml:space="preserve"> </v>
      </c>
      <c r="DC4" s="26" t="str">
        <f t="shared" si="8"/>
        <v xml:space="preserve"> </v>
      </c>
      <c r="DD4" s="26" t="str">
        <f t="shared" si="8"/>
        <v xml:space="preserve"> </v>
      </c>
      <c r="DE4" s="26" t="str">
        <f t="shared" si="8"/>
        <v xml:space="preserve"> </v>
      </c>
      <c r="DF4" s="26" t="str">
        <f t="shared" si="8"/>
        <v xml:space="preserve"> </v>
      </c>
      <c r="DG4" s="26" t="str">
        <f t="shared" si="8"/>
        <v xml:space="preserve"> </v>
      </c>
      <c r="DH4" s="26" t="str">
        <f t="shared" si="8"/>
        <v xml:space="preserve"> </v>
      </c>
      <c r="DI4" s="26" t="str">
        <f t="shared" si="8"/>
        <v xml:space="preserve"> </v>
      </c>
      <c r="DJ4" s="26" t="str">
        <f t="shared" si="8"/>
        <v xml:space="preserve"> </v>
      </c>
      <c r="DK4" s="26" t="str">
        <f t="shared" si="8"/>
        <v xml:space="preserve"> </v>
      </c>
      <c r="DL4" s="26" t="str">
        <f t="shared" si="8"/>
        <v xml:space="preserve"> </v>
      </c>
      <c r="DM4" s="26" t="str">
        <f t="shared" si="8"/>
        <v xml:space="preserve"> </v>
      </c>
      <c r="DN4" s="26" t="str">
        <f t="shared" si="8"/>
        <v xml:space="preserve"> </v>
      </c>
      <c r="DO4" s="26" t="str">
        <f t="shared" si="8"/>
        <v xml:space="preserve"> </v>
      </c>
      <c r="DP4" s="26" t="str">
        <f t="shared" si="8"/>
        <v xml:space="preserve"> </v>
      </c>
      <c r="DQ4" s="26" t="str">
        <f t="shared" si="8"/>
        <v xml:space="preserve"> </v>
      </c>
      <c r="DR4" s="26" t="str">
        <f t="shared" si="8"/>
        <v xml:space="preserve"> </v>
      </c>
      <c r="DS4" s="26" t="str">
        <f t="shared" si="8"/>
        <v xml:space="preserve"> </v>
      </c>
      <c r="DT4" s="26" t="str">
        <f t="shared" si="8"/>
        <v xml:space="preserve"> </v>
      </c>
      <c r="DU4" s="26" t="str">
        <f t="shared" si="8"/>
        <v xml:space="preserve"> </v>
      </c>
      <c r="DV4" s="26" t="str">
        <f t="shared" si="8"/>
        <v xml:space="preserve"> </v>
      </c>
      <c r="DW4" s="26" t="str">
        <f t="shared" si="8"/>
        <v xml:space="preserve"> </v>
      </c>
      <c r="DX4" s="26" t="str">
        <f t="shared" si="8"/>
        <v xml:space="preserve"> </v>
      </c>
      <c r="DY4" s="26" t="str">
        <f t="shared" si="8"/>
        <v xml:space="preserve"> </v>
      </c>
      <c r="DZ4" s="27"/>
      <c r="EA4" s="27"/>
      <c r="EB4" s="27"/>
      <c r="EC4" s="27"/>
      <c r="ED4" s="27"/>
      <c r="EE4" s="27"/>
      <c r="EF4" s="27"/>
      <c r="EG4" s="27"/>
      <c r="EH4" s="27"/>
    </row>
    <row r="5" spans="1:138" s="28" customFormat="1" ht="17" hidden="1" customHeigh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65">
        <v>45962</v>
      </c>
      <c r="L5" s="65">
        <v>45992</v>
      </c>
      <c r="M5" s="65">
        <v>46023</v>
      </c>
      <c r="N5" s="65">
        <v>46054</v>
      </c>
      <c r="O5" s="24"/>
      <c r="P5" s="24"/>
      <c r="Q5" s="25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7"/>
      <c r="EA5" s="27"/>
      <c r="EB5" s="27"/>
      <c r="EC5" s="27"/>
      <c r="ED5" s="27"/>
      <c r="EE5" s="27"/>
      <c r="EF5" s="27"/>
      <c r="EG5" s="27"/>
      <c r="EH5" s="27"/>
    </row>
    <row r="6" spans="1:138" s="28" customFormat="1" ht="16" hidden="1" customHeigh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65">
        <v>45991</v>
      </c>
      <c r="L6" s="65">
        <v>46022</v>
      </c>
      <c r="M6" s="65">
        <v>46053</v>
      </c>
      <c r="N6" s="65">
        <v>46081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7"/>
      <c r="EA6" s="27"/>
      <c r="EB6" s="27"/>
      <c r="EC6" s="27"/>
      <c r="ED6" s="27"/>
      <c r="EE6" s="27"/>
      <c r="EF6" s="27"/>
      <c r="EG6" s="27"/>
      <c r="EH6" s="27"/>
    </row>
    <row r="7" spans="1:138" x14ac:dyDescent="0.2">
      <c r="A7" s="1" t="s">
        <v>22</v>
      </c>
      <c r="B7" s="1">
        <v>1.1000000000000001</v>
      </c>
      <c r="C7" s="2" t="s">
        <v>23</v>
      </c>
      <c r="D7" s="29" t="s">
        <v>24</v>
      </c>
      <c r="E7" s="42" t="s">
        <v>31</v>
      </c>
      <c r="F7" s="37" t="s">
        <v>69</v>
      </c>
      <c r="G7" s="37" t="s">
        <v>27</v>
      </c>
      <c r="H7" s="37" t="s">
        <v>28</v>
      </c>
      <c r="I7" s="6">
        <f>P7-O7</f>
        <v>24</v>
      </c>
      <c r="J7" s="6">
        <f t="shared" ref="J7:J38" si="9">NETWORKDAYS.INTL(O7,P7,11, Holidays)</f>
        <v>22</v>
      </c>
      <c r="K7" s="55">
        <f t="shared" ref="K7:N25" si="10">hours_per_day*MAX(NETWORKDAYS.INTL(MAX(K$5,$O7),MIN(K$6,$P7),11, Holidays),0)</f>
        <v>0</v>
      </c>
      <c r="L7" s="55">
        <f t="shared" si="10"/>
        <v>0</v>
      </c>
      <c r="M7" s="55">
        <f t="shared" si="10"/>
        <v>198</v>
      </c>
      <c r="N7" s="55">
        <f t="shared" si="10"/>
        <v>0</v>
      </c>
      <c r="O7" s="31">
        <v>46027</v>
      </c>
      <c r="P7" s="31">
        <v>46051</v>
      </c>
      <c r="Q7" s="5" t="s">
        <v>70</v>
      </c>
      <c r="R7" s="32">
        <f t="shared" ref="R7:AG38" si="11">IF($F7=" ", " ", IF(AND(R$4&gt;=$O7,R$4&lt;$P7),1,0))</f>
        <v>0</v>
      </c>
      <c r="S7" s="32">
        <f t="shared" ref="S7:CD8" si="12">IF($F7=" ", " ", IF(AND(S$4&gt;=$O7,S$4&lt;$P7),1,0))</f>
        <v>0</v>
      </c>
      <c r="T7" s="32">
        <f t="shared" si="12"/>
        <v>0</v>
      </c>
      <c r="U7" s="32">
        <f t="shared" si="12"/>
        <v>0</v>
      </c>
      <c r="V7" s="32">
        <f t="shared" si="12"/>
        <v>0</v>
      </c>
      <c r="W7" s="32">
        <f t="shared" si="12"/>
        <v>0</v>
      </c>
      <c r="X7" s="32">
        <f t="shared" si="12"/>
        <v>0</v>
      </c>
      <c r="Y7" s="32">
        <f t="shared" si="12"/>
        <v>0</v>
      </c>
      <c r="Z7" s="32">
        <f t="shared" si="12"/>
        <v>0</v>
      </c>
      <c r="AA7" s="32">
        <f t="shared" si="12"/>
        <v>0</v>
      </c>
      <c r="AB7" s="32">
        <f t="shared" si="12"/>
        <v>0</v>
      </c>
      <c r="AC7" s="32">
        <f t="shared" si="12"/>
        <v>0</v>
      </c>
      <c r="AD7" s="32">
        <f t="shared" si="12"/>
        <v>0</v>
      </c>
      <c r="AE7" s="32">
        <f t="shared" si="12"/>
        <v>0</v>
      </c>
      <c r="AF7" s="32">
        <f t="shared" si="12"/>
        <v>0</v>
      </c>
      <c r="AG7" s="32">
        <f t="shared" si="12"/>
        <v>0</v>
      </c>
      <c r="AH7" s="32">
        <f t="shared" si="12"/>
        <v>0</v>
      </c>
      <c r="AI7" s="32">
        <f t="shared" si="12"/>
        <v>0</v>
      </c>
      <c r="AJ7" s="32">
        <f t="shared" si="12"/>
        <v>0</v>
      </c>
      <c r="AK7" s="32">
        <f t="shared" si="12"/>
        <v>0</v>
      </c>
      <c r="AL7" s="32">
        <f t="shared" si="12"/>
        <v>0</v>
      </c>
      <c r="AM7" s="32">
        <f t="shared" si="12"/>
        <v>0</v>
      </c>
      <c r="AN7" s="32">
        <f t="shared" si="12"/>
        <v>0</v>
      </c>
      <c r="AO7" s="32">
        <f t="shared" si="12"/>
        <v>0</v>
      </c>
      <c r="AP7" s="32">
        <f t="shared" si="12"/>
        <v>0</v>
      </c>
      <c r="AQ7" s="32">
        <f t="shared" si="12"/>
        <v>0</v>
      </c>
      <c r="AR7" s="32">
        <f t="shared" si="12"/>
        <v>0</v>
      </c>
      <c r="AS7" s="32">
        <f t="shared" si="12"/>
        <v>0</v>
      </c>
      <c r="AT7" s="32">
        <f t="shared" si="12"/>
        <v>0</v>
      </c>
      <c r="AU7" s="32">
        <f t="shared" si="12"/>
        <v>0</v>
      </c>
      <c r="AV7" s="32">
        <f t="shared" si="12"/>
        <v>0</v>
      </c>
      <c r="AW7" s="32">
        <f t="shared" si="12"/>
        <v>0</v>
      </c>
      <c r="AX7" s="32">
        <f t="shared" si="12"/>
        <v>0</v>
      </c>
      <c r="AY7" s="32">
        <f t="shared" si="12"/>
        <v>0</v>
      </c>
      <c r="AZ7" s="32">
        <f t="shared" si="12"/>
        <v>0</v>
      </c>
      <c r="BA7" s="32">
        <f t="shared" si="12"/>
        <v>0</v>
      </c>
      <c r="BB7" s="32">
        <f t="shared" si="12"/>
        <v>0</v>
      </c>
      <c r="BC7" s="32">
        <f t="shared" si="12"/>
        <v>0</v>
      </c>
      <c r="BD7" s="32">
        <f t="shared" si="12"/>
        <v>0</v>
      </c>
      <c r="BE7" s="32">
        <f t="shared" si="12"/>
        <v>0</v>
      </c>
      <c r="BF7" s="32">
        <f t="shared" si="12"/>
        <v>0</v>
      </c>
      <c r="BG7" s="32">
        <f t="shared" si="12"/>
        <v>0</v>
      </c>
      <c r="BH7" s="32">
        <f t="shared" si="12"/>
        <v>0</v>
      </c>
      <c r="BI7" s="32">
        <f t="shared" si="12"/>
        <v>0</v>
      </c>
      <c r="BJ7" s="32">
        <f t="shared" si="12"/>
        <v>0</v>
      </c>
      <c r="BK7" s="32">
        <f t="shared" si="12"/>
        <v>0</v>
      </c>
      <c r="BL7" s="32">
        <f t="shared" si="12"/>
        <v>0</v>
      </c>
      <c r="BM7" s="32">
        <f t="shared" si="12"/>
        <v>0</v>
      </c>
      <c r="BN7" s="32">
        <f t="shared" si="12"/>
        <v>0</v>
      </c>
      <c r="BO7" s="32">
        <f t="shared" si="12"/>
        <v>0</v>
      </c>
      <c r="BP7" s="32">
        <f t="shared" si="12"/>
        <v>0</v>
      </c>
      <c r="BQ7" s="32">
        <f t="shared" si="12"/>
        <v>0</v>
      </c>
      <c r="BR7" s="32">
        <f t="shared" si="12"/>
        <v>0</v>
      </c>
      <c r="BS7" s="32">
        <f t="shared" si="12"/>
        <v>0</v>
      </c>
      <c r="BT7" s="32">
        <f t="shared" si="12"/>
        <v>0</v>
      </c>
      <c r="BU7" s="32">
        <f t="shared" si="12"/>
        <v>0</v>
      </c>
      <c r="BV7" s="32">
        <f t="shared" si="12"/>
        <v>1</v>
      </c>
      <c r="BW7" s="32">
        <f t="shared" si="12"/>
        <v>1</v>
      </c>
      <c r="BX7" s="32">
        <f t="shared" si="12"/>
        <v>1</v>
      </c>
      <c r="BY7" s="32">
        <f t="shared" si="12"/>
        <v>1</v>
      </c>
      <c r="BZ7" s="32">
        <f t="shared" si="12"/>
        <v>1</v>
      </c>
      <c r="CA7" s="32">
        <f t="shared" si="12"/>
        <v>1</v>
      </c>
      <c r="CB7" s="32">
        <f t="shared" si="12"/>
        <v>1</v>
      </c>
      <c r="CC7" s="32">
        <f t="shared" si="12"/>
        <v>1</v>
      </c>
      <c r="CD7" s="32">
        <f t="shared" si="12"/>
        <v>1</v>
      </c>
      <c r="CE7" s="32">
        <f t="shared" ref="CE7:CZ11" si="13">IF($F7=" ", " ", IF(AND(CE$4&gt;=$O7,CE$4&lt;$P7),1,0))</f>
        <v>1</v>
      </c>
      <c r="CF7" s="32">
        <f t="shared" si="13"/>
        <v>1</v>
      </c>
      <c r="CG7" s="32">
        <f t="shared" si="13"/>
        <v>1</v>
      </c>
      <c r="CH7" s="32">
        <f t="shared" si="13"/>
        <v>1</v>
      </c>
      <c r="CI7" s="32">
        <f t="shared" si="13"/>
        <v>1</v>
      </c>
      <c r="CJ7" s="32">
        <f t="shared" si="13"/>
        <v>1</v>
      </c>
      <c r="CK7" s="32">
        <f t="shared" si="13"/>
        <v>1</v>
      </c>
      <c r="CL7" s="32">
        <f t="shared" si="13"/>
        <v>1</v>
      </c>
      <c r="CM7" s="32">
        <f t="shared" si="13"/>
        <v>1</v>
      </c>
      <c r="CN7" s="32">
        <f t="shared" si="13"/>
        <v>1</v>
      </c>
      <c r="CO7" s="32">
        <f t="shared" si="13"/>
        <v>1</v>
      </c>
      <c r="CP7" s="32">
        <f t="shared" si="13"/>
        <v>1</v>
      </c>
      <c r="CQ7" s="32">
        <f t="shared" si="13"/>
        <v>1</v>
      </c>
      <c r="CR7" s="32">
        <f t="shared" si="13"/>
        <v>1</v>
      </c>
      <c r="CS7" s="32">
        <f t="shared" si="13"/>
        <v>1</v>
      </c>
      <c r="CT7" s="32">
        <f t="shared" si="13"/>
        <v>0</v>
      </c>
      <c r="CU7" s="32">
        <f t="shared" si="13"/>
        <v>0</v>
      </c>
      <c r="CV7" s="32">
        <f t="shared" si="13"/>
        <v>0</v>
      </c>
      <c r="CW7" s="32">
        <f t="shared" si="13"/>
        <v>0</v>
      </c>
      <c r="CX7" s="32">
        <f t="shared" si="13"/>
        <v>0</v>
      </c>
      <c r="CY7" s="32">
        <f t="shared" si="13"/>
        <v>0</v>
      </c>
      <c r="CZ7" s="32">
        <f t="shared" si="13"/>
        <v>0</v>
      </c>
    </row>
    <row r="8" spans="1:138" x14ac:dyDescent="0.2">
      <c r="A8" s="1" t="s">
        <v>22</v>
      </c>
      <c r="B8" s="1">
        <v>1.1000000000000001</v>
      </c>
      <c r="C8" s="2" t="s">
        <v>23</v>
      </c>
      <c r="D8" s="29" t="s">
        <v>24</v>
      </c>
      <c r="E8" s="42" t="s">
        <v>25</v>
      </c>
      <c r="F8" s="37" t="s">
        <v>71</v>
      </c>
      <c r="G8" s="37" t="s">
        <v>27</v>
      </c>
      <c r="H8" s="37" t="s">
        <v>126</v>
      </c>
      <c r="I8" s="6">
        <f t="shared" ref="I8:I56" si="14">P8-O8</f>
        <v>35</v>
      </c>
      <c r="J8" s="6">
        <f t="shared" si="9"/>
        <v>29</v>
      </c>
      <c r="K8" s="55">
        <f t="shared" si="10"/>
        <v>0</v>
      </c>
      <c r="L8" s="55">
        <f t="shared" si="10"/>
        <v>234</v>
      </c>
      <c r="M8" s="55">
        <f t="shared" si="10"/>
        <v>27</v>
      </c>
      <c r="N8" s="55">
        <f t="shared" si="10"/>
        <v>0</v>
      </c>
      <c r="O8" s="31">
        <v>45992</v>
      </c>
      <c r="P8" s="31">
        <v>46027</v>
      </c>
      <c r="Q8" s="5" t="s">
        <v>72</v>
      </c>
      <c r="R8" s="32">
        <f t="shared" si="11"/>
        <v>0</v>
      </c>
      <c r="S8" s="32">
        <f t="shared" ref="S8:AG8" si="15">IF($F8=" ", " ", IF(AND(S$4&gt;=$O8,S$4&lt;$P8),1,0))</f>
        <v>0</v>
      </c>
      <c r="T8" s="32">
        <f t="shared" si="15"/>
        <v>0</v>
      </c>
      <c r="U8" s="32">
        <f t="shared" si="15"/>
        <v>0</v>
      </c>
      <c r="V8" s="32">
        <f t="shared" si="15"/>
        <v>0</v>
      </c>
      <c r="W8" s="32">
        <f t="shared" si="15"/>
        <v>0</v>
      </c>
      <c r="X8" s="32">
        <f t="shared" si="15"/>
        <v>0</v>
      </c>
      <c r="Y8" s="32">
        <f t="shared" si="15"/>
        <v>0</v>
      </c>
      <c r="Z8" s="32">
        <f t="shared" si="15"/>
        <v>0</v>
      </c>
      <c r="AA8" s="32">
        <f t="shared" si="15"/>
        <v>0</v>
      </c>
      <c r="AB8" s="32">
        <f t="shared" si="15"/>
        <v>0</v>
      </c>
      <c r="AC8" s="32">
        <f t="shared" si="15"/>
        <v>0</v>
      </c>
      <c r="AD8" s="32">
        <f t="shared" si="15"/>
        <v>0</v>
      </c>
      <c r="AE8" s="32">
        <f t="shared" si="15"/>
        <v>0</v>
      </c>
      <c r="AF8" s="32">
        <f t="shared" si="15"/>
        <v>0</v>
      </c>
      <c r="AG8" s="32">
        <f t="shared" si="15"/>
        <v>0</v>
      </c>
      <c r="AH8" s="32">
        <f t="shared" si="12"/>
        <v>0</v>
      </c>
      <c r="AI8" s="32">
        <f t="shared" si="12"/>
        <v>0</v>
      </c>
      <c r="AJ8" s="32">
        <f t="shared" si="12"/>
        <v>0</v>
      </c>
      <c r="AK8" s="32">
        <f t="shared" si="12"/>
        <v>0</v>
      </c>
      <c r="AL8" s="32">
        <f t="shared" si="12"/>
        <v>0</v>
      </c>
      <c r="AM8" s="32">
        <f t="shared" si="12"/>
        <v>1</v>
      </c>
      <c r="AN8" s="32">
        <f t="shared" si="12"/>
        <v>1</v>
      </c>
      <c r="AO8" s="32">
        <f t="shared" si="12"/>
        <v>1</v>
      </c>
      <c r="AP8" s="32">
        <f t="shared" si="12"/>
        <v>1</v>
      </c>
      <c r="AQ8" s="32">
        <f t="shared" si="12"/>
        <v>1</v>
      </c>
      <c r="AR8" s="32">
        <f t="shared" si="12"/>
        <v>1</v>
      </c>
      <c r="AS8" s="32">
        <f t="shared" si="12"/>
        <v>1</v>
      </c>
      <c r="AT8" s="32">
        <f t="shared" si="12"/>
        <v>1</v>
      </c>
      <c r="AU8" s="32">
        <f t="shared" si="12"/>
        <v>1</v>
      </c>
      <c r="AV8" s="32">
        <f t="shared" si="12"/>
        <v>1</v>
      </c>
      <c r="AW8" s="32">
        <f t="shared" si="12"/>
        <v>1</v>
      </c>
      <c r="AX8" s="32">
        <f t="shared" si="12"/>
        <v>1</v>
      </c>
      <c r="AY8" s="32">
        <f t="shared" si="12"/>
        <v>1</v>
      </c>
      <c r="AZ8" s="32">
        <f t="shared" si="12"/>
        <v>1</v>
      </c>
      <c r="BA8" s="32">
        <f t="shared" si="12"/>
        <v>1</v>
      </c>
      <c r="BB8" s="32">
        <f t="shared" si="12"/>
        <v>1</v>
      </c>
      <c r="BC8" s="32">
        <f t="shared" si="12"/>
        <v>1</v>
      </c>
      <c r="BD8" s="32">
        <f t="shared" si="12"/>
        <v>1</v>
      </c>
      <c r="BE8" s="32">
        <f t="shared" si="12"/>
        <v>1</v>
      </c>
      <c r="BF8" s="32">
        <f t="shared" si="12"/>
        <v>1</v>
      </c>
      <c r="BG8" s="32">
        <f t="shared" si="12"/>
        <v>1</v>
      </c>
      <c r="BH8" s="32">
        <f t="shared" si="12"/>
        <v>1</v>
      </c>
      <c r="BI8" s="32">
        <f t="shared" si="12"/>
        <v>1</v>
      </c>
      <c r="BJ8" s="32">
        <f t="shared" si="12"/>
        <v>1</v>
      </c>
      <c r="BK8" s="32">
        <f t="shared" si="12"/>
        <v>1</v>
      </c>
      <c r="BL8" s="32">
        <f t="shared" si="12"/>
        <v>1</v>
      </c>
      <c r="BM8" s="32">
        <f t="shared" si="12"/>
        <v>1</v>
      </c>
      <c r="BN8" s="32">
        <f t="shared" si="12"/>
        <v>1</v>
      </c>
      <c r="BO8" s="32">
        <f t="shared" si="12"/>
        <v>1</v>
      </c>
      <c r="BP8" s="32">
        <f t="shared" si="12"/>
        <v>1</v>
      </c>
      <c r="BQ8" s="32">
        <f t="shared" si="12"/>
        <v>1</v>
      </c>
      <c r="BR8" s="32">
        <f t="shared" si="12"/>
        <v>1</v>
      </c>
      <c r="BS8" s="32">
        <f t="shared" si="12"/>
        <v>1</v>
      </c>
      <c r="BT8" s="32">
        <f t="shared" si="12"/>
        <v>1</v>
      </c>
      <c r="BU8" s="32">
        <f t="shared" si="12"/>
        <v>1</v>
      </c>
      <c r="BV8" s="32">
        <f t="shared" si="12"/>
        <v>0</v>
      </c>
      <c r="BW8" s="32">
        <f t="shared" si="12"/>
        <v>0</v>
      </c>
      <c r="BX8" s="32">
        <f t="shared" si="12"/>
        <v>0</v>
      </c>
      <c r="BY8" s="32">
        <f t="shared" si="12"/>
        <v>0</v>
      </c>
      <c r="BZ8" s="32">
        <f t="shared" si="12"/>
        <v>0</v>
      </c>
      <c r="CA8" s="32">
        <f t="shared" si="12"/>
        <v>0</v>
      </c>
      <c r="CB8" s="32">
        <f t="shared" si="12"/>
        <v>0</v>
      </c>
      <c r="CC8" s="32">
        <f t="shared" si="12"/>
        <v>0</v>
      </c>
      <c r="CD8" s="32">
        <f t="shared" si="12"/>
        <v>0</v>
      </c>
      <c r="CE8" s="32">
        <f t="shared" si="13"/>
        <v>0</v>
      </c>
      <c r="CF8" s="32">
        <f t="shared" si="13"/>
        <v>0</v>
      </c>
      <c r="CG8" s="32">
        <f t="shared" si="13"/>
        <v>0</v>
      </c>
      <c r="CH8" s="32">
        <f t="shared" si="13"/>
        <v>0</v>
      </c>
      <c r="CI8" s="32">
        <f t="shared" si="13"/>
        <v>0</v>
      </c>
      <c r="CJ8" s="32">
        <f t="shared" si="13"/>
        <v>0</v>
      </c>
      <c r="CK8" s="32">
        <f t="shared" si="13"/>
        <v>0</v>
      </c>
      <c r="CL8" s="32">
        <f t="shared" si="13"/>
        <v>0</v>
      </c>
      <c r="CM8" s="32">
        <f t="shared" si="13"/>
        <v>0</v>
      </c>
      <c r="CN8" s="32">
        <f t="shared" si="13"/>
        <v>0</v>
      </c>
      <c r="CO8" s="32">
        <f t="shared" si="13"/>
        <v>0</v>
      </c>
      <c r="CP8" s="32">
        <f t="shared" si="13"/>
        <v>0</v>
      </c>
      <c r="CQ8" s="32">
        <f t="shared" si="13"/>
        <v>0</v>
      </c>
      <c r="CR8" s="32">
        <f t="shared" si="13"/>
        <v>0</v>
      </c>
      <c r="CS8" s="32">
        <f t="shared" si="13"/>
        <v>0</v>
      </c>
      <c r="CT8" s="32">
        <f t="shared" si="13"/>
        <v>0</v>
      </c>
      <c r="CU8" s="32">
        <f t="shared" si="13"/>
        <v>0</v>
      </c>
      <c r="CV8" s="32">
        <f t="shared" si="13"/>
        <v>0</v>
      </c>
      <c r="CW8" s="32">
        <f t="shared" si="13"/>
        <v>0</v>
      </c>
      <c r="CX8" s="32">
        <f t="shared" si="13"/>
        <v>0</v>
      </c>
      <c r="CY8" s="32">
        <f t="shared" si="13"/>
        <v>0</v>
      </c>
      <c r="CZ8" s="32">
        <f t="shared" si="13"/>
        <v>0</v>
      </c>
    </row>
    <row r="9" spans="1:138" x14ac:dyDescent="0.2">
      <c r="A9" s="1" t="s">
        <v>22</v>
      </c>
      <c r="B9" s="1">
        <v>1.1000000000000001</v>
      </c>
      <c r="C9" s="2" t="s">
        <v>23</v>
      </c>
      <c r="D9" s="29" t="s">
        <v>24</v>
      </c>
      <c r="E9" s="42">
        <v>2</v>
      </c>
      <c r="F9" s="37" t="s">
        <v>26</v>
      </c>
      <c r="G9" s="37" t="s">
        <v>27</v>
      </c>
      <c r="H9" s="37" t="s">
        <v>28</v>
      </c>
      <c r="I9" s="6">
        <f t="shared" si="14"/>
        <v>66</v>
      </c>
      <c r="J9" s="6">
        <f t="shared" si="9"/>
        <v>54</v>
      </c>
      <c r="K9" s="55">
        <f t="shared" si="10"/>
        <v>108</v>
      </c>
      <c r="L9" s="55">
        <f t="shared" si="10"/>
        <v>234</v>
      </c>
      <c r="M9" s="55">
        <f t="shared" si="10"/>
        <v>144</v>
      </c>
      <c r="N9" s="55">
        <f t="shared" si="10"/>
        <v>0</v>
      </c>
      <c r="O9" s="31">
        <v>45976</v>
      </c>
      <c r="P9" s="31">
        <v>46042</v>
      </c>
      <c r="Q9" s="5" t="s">
        <v>29</v>
      </c>
      <c r="R9" s="32">
        <f t="shared" si="11"/>
        <v>0</v>
      </c>
      <c r="S9" s="32">
        <f t="shared" ref="S9:CD12" si="16">IF($F9=" ", " ", IF(AND(S$4&gt;=$O9,S$4&lt;$P9),1,0))</f>
        <v>0</v>
      </c>
      <c r="T9" s="32">
        <f t="shared" si="16"/>
        <v>0</v>
      </c>
      <c r="U9" s="32">
        <f t="shared" si="16"/>
        <v>0</v>
      </c>
      <c r="V9" s="32">
        <f t="shared" si="16"/>
        <v>0</v>
      </c>
      <c r="W9" s="32">
        <f t="shared" si="16"/>
        <v>1</v>
      </c>
      <c r="X9" s="32">
        <f t="shared" si="16"/>
        <v>1</v>
      </c>
      <c r="Y9" s="32">
        <f t="shared" si="16"/>
        <v>1</v>
      </c>
      <c r="Z9" s="32">
        <f t="shared" si="16"/>
        <v>1</v>
      </c>
      <c r="AA9" s="32">
        <f t="shared" si="16"/>
        <v>1</v>
      </c>
      <c r="AB9" s="32">
        <f t="shared" si="16"/>
        <v>1</v>
      </c>
      <c r="AC9" s="32">
        <f t="shared" si="16"/>
        <v>1</v>
      </c>
      <c r="AD9" s="32">
        <f t="shared" si="16"/>
        <v>1</v>
      </c>
      <c r="AE9" s="32">
        <f t="shared" si="16"/>
        <v>1</v>
      </c>
      <c r="AF9" s="32">
        <f t="shared" si="16"/>
        <v>1</v>
      </c>
      <c r="AG9" s="32">
        <f t="shared" si="16"/>
        <v>1</v>
      </c>
      <c r="AH9" s="32">
        <f t="shared" si="16"/>
        <v>1</v>
      </c>
      <c r="AI9" s="32">
        <f t="shared" si="16"/>
        <v>1</v>
      </c>
      <c r="AJ9" s="32">
        <f t="shared" si="16"/>
        <v>1</v>
      </c>
      <c r="AK9" s="32">
        <f t="shared" si="16"/>
        <v>1</v>
      </c>
      <c r="AL9" s="32">
        <f t="shared" si="16"/>
        <v>1</v>
      </c>
      <c r="AM9" s="32">
        <f t="shared" si="16"/>
        <v>1</v>
      </c>
      <c r="AN9" s="32">
        <f t="shared" si="16"/>
        <v>1</v>
      </c>
      <c r="AO9" s="32">
        <f t="shared" si="16"/>
        <v>1</v>
      </c>
      <c r="AP9" s="32">
        <f t="shared" si="16"/>
        <v>1</v>
      </c>
      <c r="AQ9" s="32">
        <f t="shared" si="16"/>
        <v>1</v>
      </c>
      <c r="AR9" s="32">
        <f t="shared" si="16"/>
        <v>1</v>
      </c>
      <c r="AS9" s="32">
        <f t="shared" si="16"/>
        <v>1</v>
      </c>
      <c r="AT9" s="32">
        <f t="shared" si="16"/>
        <v>1</v>
      </c>
      <c r="AU9" s="32">
        <f t="shared" si="16"/>
        <v>1</v>
      </c>
      <c r="AV9" s="32">
        <f t="shared" si="16"/>
        <v>1</v>
      </c>
      <c r="AW9" s="32">
        <f t="shared" si="16"/>
        <v>1</v>
      </c>
      <c r="AX9" s="32">
        <f t="shared" si="16"/>
        <v>1</v>
      </c>
      <c r="AY9" s="32">
        <f t="shared" si="16"/>
        <v>1</v>
      </c>
      <c r="AZ9" s="32">
        <f t="shared" si="16"/>
        <v>1</v>
      </c>
      <c r="BA9" s="32">
        <f t="shared" si="16"/>
        <v>1</v>
      </c>
      <c r="BB9" s="32">
        <f t="shared" si="16"/>
        <v>1</v>
      </c>
      <c r="BC9" s="32">
        <f t="shared" si="16"/>
        <v>1</v>
      </c>
      <c r="BD9" s="32">
        <f t="shared" si="16"/>
        <v>1</v>
      </c>
      <c r="BE9" s="32">
        <f t="shared" si="16"/>
        <v>1</v>
      </c>
      <c r="BF9" s="32">
        <f t="shared" si="16"/>
        <v>1</v>
      </c>
      <c r="BG9" s="32">
        <f t="shared" si="16"/>
        <v>1</v>
      </c>
      <c r="BH9" s="32">
        <f t="shared" si="16"/>
        <v>1</v>
      </c>
      <c r="BI9" s="32">
        <f t="shared" si="16"/>
        <v>1</v>
      </c>
      <c r="BJ9" s="32">
        <f t="shared" si="16"/>
        <v>1</v>
      </c>
      <c r="BK9" s="32">
        <f t="shared" si="16"/>
        <v>1</v>
      </c>
      <c r="BL9" s="32">
        <f t="shared" si="16"/>
        <v>1</v>
      </c>
      <c r="BM9" s="32">
        <f t="shared" si="16"/>
        <v>1</v>
      </c>
      <c r="BN9" s="32">
        <f t="shared" si="16"/>
        <v>1</v>
      </c>
      <c r="BO9" s="32">
        <f t="shared" si="16"/>
        <v>1</v>
      </c>
      <c r="BP9" s="32">
        <f t="shared" si="16"/>
        <v>1</v>
      </c>
      <c r="BQ9" s="32">
        <f t="shared" si="16"/>
        <v>1</v>
      </c>
      <c r="BR9" s="32">
        <f t="shared" si="16"/>
        <v>1</v>
      </c>
      <c r="BS9" s="32">
        <f t="shared" si="16"/>
        <v>1</v>
      </c>
      <c r="BT9" s="32">
        <f t="shared" si="16"/>
        <v>1</v>
      </c>
      <c r="BU9" s="32">
        <f t="shared" si="16"/>
        <v>1</v>
      </c>
      <c r="BV9" s="32">
        <f t="shared" si="16"/>
        <v>1</v>
      </c>
      <c r="BW9" s="32">
        <f t="shared" si="16"/>
        <v>1</v>
      </c>
      <c r="BX9" s="32">
        <f t="shared" si="16"/>
        <v>1</v>
      </c>
      <c r="BY9" s="32">
        <f t="shared" si="16"/>
        <v>1</v>
      </c>
      <c r="BZ9" s="32">
        <f t="shared" si="16"/>
        <v>1</v>
      </c>
      <c r="CA9" s="32">
        <f t="shared" si="16"/>
        <v>1</v>
      </c>
      <c r="CB9" s="32">
        <f t="shared" si="16"/>
        <v>1</v>
      </c>
      <c r="CC9" s="32">
        <f t="shared" si="16"/>
        <v>1</v>
      </c>
      <c r="CD9" s="32">
        <f t="shared" si="16"/>
        <v>1</v>
      </c>
      <c r="CE9" s="32">
        <f t="shared" si="13"/>
        <v>1</v>
      </c>
      <c r="CF9" s="32">
        <f t="shared" si="13"/>
        <v>1</v>
      </c>
      <c r="CG9" s="32">
        <f t="shared" si="13"/>
        <v>1</v>
      </c>
      <c r="CH9" s="32">
        <f t="shared" si="13"/>
        <v>1</v>
      </c>
      <c r="CI9" s="32">
        <f t="shared" si="13"/>
        <v>1</v>
      </c>
      <c r="CJ9" s="32">
        <f t="shared" si="13"/>
        <v>1</v>
      </c>
      <c r="CK9" s="32">
        <f t="shared" si="13"/>
        <v>0</v>
      </c>
      <c r="CL9" s="32">
        <f t="shared" si="13"/>
        <v>0</v>
      </c>
      <c r="CM9" s="32">
        <f t="shared" si="13"/>
        <v>0</v>
      </c>
      <c r="CN9" s="32">
        <f t="shared" si="13"/>
        <v>0</v>
      </c>
      <c r="CO9" s="32">
        <f t="shared" si="13"/>
        <v>0</v>
      </c>
      <c r="CP9" s="32">
        <f t="shared" si="13"/>
        <v>0</v>
      </c>
      <c r="CQ9" s="32">
        <f t="shared" si="13"/>
        <v>0</v>
      </c>
      <c r="CR9" s="32">
        <f t="shared" si="13"/>
        <v>0</v>
      </c>
      <c r="CS9" s="32">
        <f t="shared" si="13"/>
        <v>0</v>
      </c>
      <c r="CT9" s="32">
        <f t="shared" si="13"/>
        <v>0</v>
      </c>
      <c r="CU9" s="32">
        <f t="shared" si="13"/>
        <v>0</v>
      </c>
      <c r="CV9" s="32">
        <f t="shared" si="13"/>
        <v>0</v>
      </c>
      <c r="CW9" s="32">
        <f t="shared" si="13"/>
        <v>0</v>
      </c>
      <c r="CX9" s="32">
        <f t="shared" si="13"/>
        <v>0</v>
      </c>
      <c r="CY9" s="32">
        <f t="shared" si="13"/>
        <v>0</v>
      </c>
      <c r="CZ9" s="32">
        <f t="shared" si="13"/>
        <v>0</v>
      </c>
    </row>
    <row r="10" spans="1:138" x14ac:dyDescent="0.2">
      <c r="A10" s="1" t="s">
        <v>22</v>
      </c>
      <c r="B10" s="1" t="s">
        <v>73</v>
      </c>
      <c r="C10" s="2" t="s">
        <v>23</v>
      </c>
      <c r="D10" s="29" t="s">
        <v>24</v>
      </c>
      <c r="E10" s="42" t="s">
        <v>74</v>
      </c>
      <c r="F10" s="37" t="s">
        <v>75</v>
      </c>
      <c r="G10" s="37" t="s">
        <v>27</v>
      </c>
      <c r="H10" s="37" t="s">
        <v>76</v>
      </c>
      <c r="I10" s="6">
        <f t="shared" si="14"/>
        <v>51</v>
      </c>
      <c r="J10" s="6">
        <f t="shared" si="9"/>
        <v>41</v>
      </c>
      <c r="K10" s="55">
        <f t="shared" si="10"/>
        <v>108</v>
      </c>
      <c r="L10" s="55">
        <f t="shared" si="10"/>
        <v>234</v>
      </c>
      <c r="M10" s="55">
        <f t="shared" si="10"/>
        <v>27</v>
      </c>
      <c r="N10" s="55">
        <f t="shared" si="10"/>
        <v>0</v>
      </c>
      <c r="O10" s="31">
        <v>45976</v>
      </c>
      <c r="P10" s="31">
        <v>46027</v>
      </c>
      <c r="Q10" s="5" t="s">
        <v>77</v>
      </c>
      <c r="R10" s="32">
        <f t="shared" si="11"/>
        <v>0</v>
      </c>
      <c r="S10" s="32">
        <f t="shared" si="16"/>
        <v>0</v>
      </c>
      <c r="T10" s="32">
        <f t="shared" si="16"/>
        <v>0</v>
      </c>
      <c r="U10" s="32">
        <f t="shared" si="16"/>
        <v>0</v>
      </c>
      <c r="V10" s="32">
        <f t="shared" si="16"/>
        <v>0</v>
      </c>
      <c r="W10" s="32">
        <f t="shared" si="16"/>
        <v>1</v>
      </c>
      <c r="X10" s="32">
        <f t="shared" si="16"/>
        <v>1</v>
      </c>
      <c r="Y10" s="32">
        <f t="shared" si="16"/>
        <v>1</v>
      </c>
      <c r="Z10" s="32">
        <f t="shared" si="16"/>
        <v>1</v>
      </c>
      <c r="AA10" s="32">
        <f t="shared" si="16"/>
        <v>1</v>
      </c>
      <c r="AB10" s="32">
        <f t="shared" si="16"/>
        <v>1</v>
      </c>
      <c r="AC10" s="32">
        <f t="shared" si="16"/>
        <v>1</v>
      </c>
      <c r="AD10" s="32">
        <f t="shared" si="16"/>
        <v>1</v>
      </c>
      <c r="AE10" s="32">
        <f t="shared" si="16"/>
        <v>1</v>
      </c>
      <c r="AF10" s="32">
        <f t="shared" si="16"/>
        <v>1</v>
      </c>
      <c r="AG10" s="32">
        <f t="shared" si="16"/>
        <v>1</v>
      </c>
      <c r="AH10" s="32">
        <f t="shared" si="16"/>
        <v>1</v>
      </c>
      <c r="AI10" s="32">
        <f t="shared" si="16"/>
        <v>1</v>
      </c>
      <c r="AJ10" s="32">
        <f t="shared" si="16"/>
        <v>1</v>
      </c>
      <c r="AK10" s="32">
        <f t="shared" si="16"/>
        <v>1</v>
      </c>
      <c r="AL10" s="32">
        <f t="shared" si="16"/>
        <v>1</v>
      </c>
      <c r="AM10" s="32">
        <f t="shared" si="16"/>
        <v>1</v>
      </c>
      <c r="AN10" s="32">
        <f t="shared" si="16"/>
        <v>1</v>
      </c>
      <c r="AO10" s="32">
        <f t="shared" si="16"/>
        <v>1</v>
      </c>
      <c r="AP10" s="32">
        <f t="shared" si="16"/>
        <v>1</v>
      </c>
      <c r="AQ10" s="32">
        <f t="shared" si="16"/>
        <v>1</v>
      </c>
      <c r="AR10" s="32">
        <f t="shared" si="16"/>
        <v>1</v>
      </c>
      <c r="AS10" s="32">
        <f t="shared" si="16"/>
        <v>1</v>
      </c>
      <c r="AT10" s="32">
        <f t="shared" si="16"/>
        <v>1</v>
      </c>
      <c r="AU10" s="32">
        <f t="shared" si="16"/>
        <v>1</v>
      </c>
      <c r="AV10" s="32">
        <f t="shared" si="16"/>
        <v>1</v>
      </c>
      <c r="AW10" s="32">
        <f t="shared" si="16"/>
        <v>1</v>
      </c>
      <c r="AX10" s="32">
        <f t="shared" si="16"/>
        <v>1</v>
      </c>
      <c r="AY10" s="32">
        <f t="shared" si="16"/>
        <v>1</v>
      </c>
      <c r="AZ10" s="32">
        <f t="shared" si="16"/>
        <v>1</v>
      </c>
      <c r="BA10" s="32">
        <f t="shared" si="16"/>
        <v>1</v>
      </c>
      <c r="BB10" s="32">
        <f t="shared" si="16"/>
        <v>1</v>
      </c>
      <c r="BC10" s="32">
        <f t="shared" si="16"/>
        <v>1</v>
      </c>
      <c r="BD10" s="32">
        <f t="shared" si="16"/>
        <v>1</v>
      </c>
      <c r="BE10" s="32">
        <f t="shared" si="16"/>
        <v>1</v>
      </c>
      <c r="BF10" s="32">
        <f t="shared" si="16"/>
        <v>1</v>
      </c>
      <c r="BG10" s="32">
        <f t="shared" si="16"/>
        <v>1</v>
      </c>
      <c r="BH10" s="32">
        <f t="shared" si="16"/>
        <v>1</v>
      </c>
      <c r="BI10" s="32">
        <f t="shared" si="16"/>
        <v>1</v>
      </c>
      <c r="BJ10" s="32">
        <f t="shared" si="16"/>
        <v>1</v>
      </c>
      <c r="BK10" s="32">
        <f t="shared" si="16"/>
        <v>1</v>
      </c>
      <c r="BL10" s="32">
        <f t="shared" si="16"/>
        <v>1</v>
      </c>
      <c r="BM10" s="32">
        <f t="shared" si="16"/>
        <v>1</v>
      </c>
      <c r="BN10" s="32">
        <f t="shared" si="16"/>
        <v>1</v>
      </c>
      <c r="BO10" s="32">
        <f t="shared" si="16"/>
        <v>1</v>
      </c>
      <c r="BP10" s="32">
        <f t="shared" si="16"/>
        <v>1</v>
      </c>
      <c r="BQ10" s="32">
        <f t="shared" si="16"/>
        <v>1</v>
      </c>
      <c r="BR10" s="32">
        <f t="shared" si="16"/>
        <v>1</v>
      </c>
      <c r="BS10" s="32">
        <f t="shared" si="16"/>
        <v>1</v>
      </c>
      <c r="BT10" s="32">
        <f t="shared" si="16"/>
        <v>1</v>
      </c>
      <c r="BU10" s="32">
        <f t="shared" si="16"/>
        <v>1</v>
      </c>
      <c r="BV10" s="32">
        <f t="shared" si="16"/>
        <v>0</v>
      </c>
      <c r="BW10" s="32">
        <f t="shared" si="16"/>
        <v>0</v>
      </c>
      <c r="BX10" s="32">
        <f t="shared" si="16"/>
        <v>0</v>
      </c>
      <c r="BY10" s="32">
        <f t="shared" si="16"/>
        <v>0</v>
      </c>
      <c r="BZ10" s="32">
        <f t="shared" si="16"/>
        <v>0</v>
      </c>
      <c r="CA10" s="32">
        <f t="shared" si="16"/>
        <v>0</v>
      </c>
      <c r="CB10" s="32">
        <f t="shared" si="16"/>
        <v>0</v>
      </c>
      <c r="CC10" s="32">
        <f t="shared" si="16"/>
        <v>0</v>
      </c>
      <c r="CD10" s="32">
        <f t="shared" si="16"/>
        <v>0</v>
      </c>
      <c r="CE10" s="32">
        <f t="shared" si="13"/>
        <v>0</v>
      </c>
      <c r="CF10" s="32">
        <f t="shared" si="13"/>
        <v>0</v>
      </c>
      <c r="CG10" s="32">
        <f t="shared" si="13"/>
        <v>0</v>
      </c>
      <c r="CH10" s="32">
        <f t="shared" si="13"/>
        <v>0</v>
      </c>
      <c r="CI10" s="32">
        <f t="shared" si="13"/>
        <v>0</v>
      </c>
      <c r="CJ10" s="32">
        <f t="shared" si="13"/>
        <v>0</v>
      </c>
      <c r="CK10" s="32">
        <f t="shared" si="13"/>
        <v>0</v>
      </c>
      <c r="CL10" s="32">
        <f t="shared" si="13"/>
        <v>0</v>
      </c>
      <c r="CM10" s="32">
        <f t="shared" si="13"/>
        <v>0</v>
      </c>
      <c r="CN10" s="32">
        <f t="shared" si="13"/>
        <v>0</v>
      </c>
      <c r="CO10" s="32">
        <f t="shared" si="13"/>
        <v>0</v>
      </c>
      <c r="CP10" s="32">
        <f t="shared" si="13"/>
        <v>0</v>
      </c>
      <c r="CQ10" s="32">
        <f t="shared" si="13"/>
        <v>0</v>
      </c>
      <c r="CR10" s="32">
        <f t="shared" si="13"/>
        <v>0</v>
      </c>
      <c r="CS10" s="32">
        <f t="shared" si="13"/>
        <v>0</v>
      </c>
      <c r="CT10" s="32">
        <f t="shared" si="13"/>
        <v>0</v>
      </c>
      <c r="CU10" s="32">
        <f t="shared" si="13"/>
        <v>0</v>
      </c>
      <c r="CV10" s="32">
        <f t="shared" si="13"/>
        <v>0</v>
      </c>
      <c r="CW10" s="32">
        <f t="shared" si="13"/>
        <v>0</v>
      </c>
      <c r="CX10" s="32">
        <f t="shared" si="13"/>
        <v>0</v>
      </c>
      <c r="CY10" s="32">
        <f t="shared" si="13"/>
        <v>0</v>
      </c>
      <c r="CZ10" s="32">
        <f t="shared" si="13"/>
        <v>0</v>
      </c>
    </row>
    <row r="11" spans="1:138" x14ac:dyDescent="0.2">
      <c r="A11" s="1" t="s">
        <v>22</v>
      </c>
      <c r="B11" s="1">
        <v>1.1000000000000001</v>
      </c>
      <c r="C11" s="2" t="s">
        <v>23</v>
      </c>
      <c r="D11" s="29" t="s">
        <v>24</v>
      </c>
      <c r="E11" s="42" t="s">
        <v>78</v>
      </c>
      <c r="F11" s="37" t="s">
        <v>79</v>
      </c>
      <c r="G11" s="37" t="s">
        <v>27</v>
      </c>
      <c r="H11" s="37" t="s">
        <v>28</v>
      </c>
      <c r="I11" s="6">
        <f t="shared" si="14"/>
        <v>24</v>
      </c>
      <c r="J11" s="6">
        <f t="shared" si="9"/>
        <v>22</v>
      </c>
      <c r="K11" s="55">
        <f t="shared" si="10"/>
        <v>0</v>
      </c>
      <c r="L11" s="55">
        <f t="shared" si="10"/>
        <v>0</v>
      </c>
      <c r="M11" s="55">
        <f t="shared" si="10"/>
        <v>198</v>
      </c>
      <c r="N11" s="55">
        <f t="shared" si="10"/>
        <v>0</v>
      </c>
      <c r="O11" s="31">
        <v>46027</v>
      </c>
      <c r="P11" s="31">
        <v>46051</v>
      </c>
      <c r="Q11" s="5" t="s">
        <v>80</v>
      </c>
      <c r="R11" s="32">
        <f t="shared" si="11"/>
        <v>0</v>
      </c>
      <c r="S11" s="32">
        <f t="shared" si="16"/>
        <v>0</v>
      </c>
      <c r="T11" s="32">
        <f t="shared" si="16"/>
        <v>0</v>
      </c>
      <c r="U11" s="32">
        <f t="shared" si="16"/>
        <v>0</v>
      </c>
      <c r="V11" s="32">
        <f t="shared" si="16"/>
        <v>0</v>
      </c>
      <c r="W11" s="32">
        <f t="shared" si="16"/>
        <v>0</v>
      </c>
      <c r="X11" s="32">
        <f t="shared" si="16"/>
        <v>0</v>
      </c>
      <c r="Y11" s="32">
        <f t="shared" si="16"/>
        <v>0</v>
      </c>
      <c r="Z11" s="32">
        <f t="shared" si="16"/>
        <v>0</v>
      </c>
      <c r="AA11" s="32">
        <f t="shared" si="16"/>
        <v>0</v>
      </c>
      <c r="AB11" s="32">
        <f t="shared" si="16"/>
        <v>0</v>
      </c>
      <c r="AC11" s="32">
        <f t="shared" si="16"/>
        <v>0</v>
      </c>
      <c r="AD11" s="32">
        <f t="shared" si="16"/>
        <v>0</v>
      </c>
      <c r="AE11" s="32">
        <f t="shared" si="16"/>
        <v>0</v>
      </c>
      <c r="AF11" s="32">
        <f t="shared" si="16"/>
        <v>0</v>
      </c>
      <c r="AG11" s="32">
        <f t="shared" si="16"/>
        <v>0</v>
      </c>
      <c r="AH11" s="32">
        <f t="shared" si="16"/>
        <v>0</v>
      </c>
      <c r="AI11" s="32">
        <f t="shared" si="16"/>
        <v>0</v>
      </c>
      <c r="AJ11" s="32">
        <f t="shared" si="16"/>
        <v>0</v>
      </c>
      <c r="AK11" s="32">
        <f t="shared" si="16"/>
        <v>0</v>
      </c>
      <c r="AL11" s="32">
        <f t="shared" si="16"/>
        <v>0</v>
      </c>
      <c r="AM11" s="32">
        <f t="shared" si="16"/>
        <v>0</v>
      </c>
      <c r="AN11" s="32">
        <f t="shared" si="16"/>
        <v>0</v>
      </c>
      <c r="AO11" s="32">
        <f t="shared" si="16"/>
        <v>0</v>
      </c>
      <c r="AP11" s="32">
        <f t="shared" si="16"/>
        <v>0</v>
      </c>
      <c r="AQ11" s="32">
        <f t="shared" si="16"/>
        <v>0</v>
      </c>
      <c r="AR11" s="32">
        <f t="shared" si="16"/>
        <v>0</v>
      </c>
      <c r="AS11" s="32">
        <f t="shared" si="16"/>
        <v>0</v>
      </c>
      <c r="AT11" s="32">
        <f t="shared" si="16"/>
        <v>0</v>
      </c>
      <c r="AU11" s="32">
        <f t="shared" si="16"/>
        <v>0</v>
      </c>
      <c r="AV11" s="32">
        <f t="shared" si="16"/>
        <v>0</v>
      </c>
      <c r="AW11" s="32">
        <f t="shared" si="16"/>
        <v>0</v>
      </c>
      <c r="AX11" s="32">
        <f t="shared" si="16"/>
        <v>0</v>
      </c>
      <c r="AY11" s="32">
        <f t="shared" si="16"/>
        <v>0</v>
      </c>
      <c r="AZ11" s="32">
        <f t="shared" si="16"/>
        <v>0</v>
      </c>
      <c r="BA11" s="32">
        <f t="shared" si="16"/>
        <v>0</v>
      </c>
      <c r="BB11" s="32">
        <f t="shared" si="16"/>
        <v>0</v>
      </c>
      <c r="BC11" s="32">
        <f t="shared" si="16"/>
        <v>0</v>
      </c>
      <c r="BD11" s="32">
        <f t="shared" si="16"/>
        <v>0</v>
      </c>
      <c r="BE11" s="32">
        <f t="shared" si="16"/>
        <v>0</v>
      </c>
      <c r="BF11" s="32">
        <f t="shared" si="16"/>
        <v>0</v>
      </c>
      <c r="BG11" s="32">
        <f t="shared" si="16"/>
        <v>0</v>
      </c>
      <c r="BH11" s="32">
        <f t="shared" si="16"/>
        <v>0</v>
      </c>
      <c r="BI11" s="32">
        <f t="shared" si="16"/>
        <v>0</v>
      </c>
      <c r="BJ11" s="32">
        <f t="shared" si="16"/>
        <v>0</v>
      </c>
      <c r="BK11" s="32">
        <f t="shared" si="16"/>
        <v>0</v>
      </c>
      <c r="BL11" s="32">
        <f t="shared" si="16"/>
        <v>0</v>
      </c>
      <c r="BM11" s="32">
        <f t="shared" si="16"/>
        <v>0</v>
      </c>
      <c r="BN11" s="32">
        <f t="shared" si="16"/>
        <v>0</v>
      </c>
      <c r="BO11" s="32">
        <f t="shared" si="16"/>
        <v>0</v>
      </c>
      <c r="BP11" s="32">
        <f t="shared" si="16"/>
        <v>0</v>
      </c>
      <c r="BQ11" s="32">
        <f t="shared" si="16"/>
        <v>0</v>
      </c>
      <c r="BR11" s="32">
        <f t="shared" si="16"/>
        <v>0</v>
      </c>
      <c r="BS11" s="32">
        <f t="shared" si="16"/>
        <v>0</v>
      </c>
      <c r="BT11" s="32">
        <f t="shared" si="16"/>
        <v>0</v>
      </c>
      <c r="BU11" s="32">
        <f t="shared" si="16"/>
        <v>0</v>
      </c>
      <c r="BV11" s="32">
        <f t="shared" si="16"/>
        <v>1</v>
      </c>
      <c r="BW11" s="32">
        <f t="shared" si="16"/>
        <v>1</v>
      </c>
      <c r="BX11" s="32">
        <f t="shared" si="16"/>
        <v>1</v>
      </c>
      <c r="BY11" s="32">
        <f t="shared" si="16"/>
        <v>1</v>
      </c>
      <c r="BZ11" s="32">
        <f t="shared" si="16"/>
        <v>1</v>
      </c>
      <c r="CA11" s="32">
        <f t="shared" si="16"/>
        <v>1</v>
      </c>
      <c r="CB11" s="32">
        <f t="shared" si="16"/>
        <v>1</v>
      </c>
      <c r="CC11" s="32">
        <f t="shared" si="16"/>
        <v>1</v>
      </c>
      <c r="CD11" s="32">
        <f t="shared" si="16"/>
        <v>1</v>
      </c>
      <c r="CE11" s="32">
        <f t="shared" si="13"/>
        <v>1</v>
      </c>
      <c r="CF11" s="32">
        <f t="shared" si="13"/>
        <v>1</v>
      </c>
      <c r="CG11" s="32">
        <f t="shared" si="13"/>
        <v>1</v>
      </c>
      <c r="CH11" s="32">
        <f t="shared" si="13"/>
        <v>1</v>
      </c>
      <c r="CI11" s="32">
        <f t="shared" si="13"/>
        <v>1</v>
      </c>
      <c r="CJ11" s="32">
        <f t="shared" si="13"/>
        <v>1</v>
      </c>
      <c r="CK11" s="32">
        <f t="shared" si="13"/>
        <v>1</v>
      </c>
      <c r="CL11" s="32">
        <f t="shared" si="13"/>
        <v>1</v>
      </c>
      <c r="CM11" s="32">
        <f t="shared" si="13"/>
        <v>1</v>
      </c>
      <c r="CN11" s="32">
        <f t="shared" si="13"/>
        <v>1</v>
      </c>
      <c r="CO11" s="32">
        <f t="shared" si="13"/>
        <v>1</v>
      </c>
      <c r="CP11" s="32">
        <f t="shared" si="13"/>
        <v>1</v>
      </c>
      <c r="CQ11" s="32">
        <f t="shared" si="13"/>
        <v>1</v>
      </c>
      <c r="CR11" s="32">
        <f t="shared" si="13"/>
        <v>1</v>
      </c>
      <c r="CS11" s="32">
        <f t="shared" si="13"/>
        <v>1</v>
      </c>
      <c r="CT11" s="32">
        <f t="shared" si="13"/>
        <v>0</v>
      </c>
      <c r="CU11" s="32">
        <f t="shared" si="13"/>
        <v>0</v>
      </c>
      <c r="CV11" s="32">
        <f t="shared" si="13"/>
        <v>0</v>
      </c>
      <c r="CW11" s="32">
        <f t="shared" si="13"/>
        <v>0</v>
      </c>
      <c r="CX11" s="32">
        <f t="shared" si="13"/>
        <v>0</v>
      </c>
      <c r="CY11" s="32">
        <f t="shared" si="13"/>
        <v>0</v>
      </c>
      <c r="CZ11" s="32">
        <f t="shared" si="13"/>
        <v>0</v>
      </c>
    </row>
    <row r="12" spans="1:138" x14ac:dyDescent="0.2">
      <c r="A12" s="1" t="s">
        <v>22</v>
      </c>
      <c r="B12" s="1">
        <v>1.1000000000000001</v>
      </c>
      <c r="C12" s="2" t="s">
        <v>23</v>
      </c>
      <c r="D12" s="29" t="s">
        <v>81</v>
      </c>
      <c r="E12" s="42">
        <v>4</v>
      </c>
      <c r="F12" s="37" t="s">
        <v>82</v>
      </c>
      <c r="G12" s="37" t="s">
        <v>27</v>
      </c>
      <c r="H12" s="37" t="s">
        <v>76</v>
      </c>
      <c r="I12" s="6">
        <f>P12-O12</f>
        <v>56</v>
      </c>
      <c r="J12" s="6">
        <f t="shared" si="9"/>
        <v>46</v>
      </c>
      <c r="K12" s="55">
        <f t="shared" si="10"/>
        <v>36</v>
      </c>
      <c r="L12" s="55">
        <f t="shared" si="10"/>
        <v>234</v>
      </c>
      <c r="M12" s="55">
        <f t="shared" si="10"/>
        <v>144</v>
      </c>
      <c r="N12" s="55">
        <f t="shared" si="10"/>
        <v>0</v>
      </c>
      <c r="O12" s="31">
        <v>45986</v>
      </c>
      <c r="P12" s="31">
        <v>46042</v>
      </c>
      <c r="Q12" s="5" t="s">
        <v>81</v>
      </c>
      <c r="R12" s="32">
        <f t="shared" si="11"/>
        <v>0</v>
      </c>
      <c r="S12" s="32">
        <f t="shared" si="16"/>
        <v>0</v>
      </c>
      <c r="T12" s="32">
        <f t="shared" si="16"/>
        <v>0</v>
      </c>
      <c r="U12" s="32">
        <f t="shared" si="16"/>
        <v>0</v>
      </c>
      <c r="V12" s="32">
        <f t="shared" si="16"/>
        <v>0</v>
      </c>
      <c r="W12" s="32">
        <f t="shared" si="16"/>
        <v>0</v>
      </c>
      <c r="X12" s="32">
        <f t="shared" si="16"/>
        <v>0</v>
      </c>
      <c r="Y12" s="32">
        <f t="shared" si="16"/>
        <v>0</v>
      </c>
      <c r="Z12" s="32">
        <f t="shared" si="16"/>
        <v>0</v>
      </c>
      <c r="AA12" s="32">
        <f t="shared" si="16"/>
        <v>0</v>
      </c>
      <c r="AB12" s="32">
        <f t="shared" si="16"/>
        <v>0</v>
      </c>
      <c r="AC12" s="32">
        <f t="shared" si="16"/>
        <v>0</v>
      </c>
      <c r="AD12" s="32">
        <f t="shared" si="16"/>
        <v>0</v>
      </c>
      <c r="AE12" s="32">
        <f t="shared" si="16"/>
        <v>0</v>
      </c>
      <c r="AF12" s="32">
        <f t="shared" si="16"/>
        <v>0</v>
      </c>
      <c r="AG12" s="32">
        <f t="shared" si="16"/>
        <v>1</v>
      </c>
      <c r="AH12" s="32">
        <f t="shared" si="16"/>
        <v>1</v>
      </c>
      <c r="AI12" s="32">
        <f t="shared" si="16"/>
        <v>1</v>
      </c>
      <c r="AJ12" s="32">
        <f t="shared" si="16"/>
        <v>1</v>
      </c>
      <c r="AK12" s="32">
        <f t="shared" si="16"/>
        <v>1</v>
      </c>
      <c r="AL12" s="32">
        <f t="shared" si="16"/>
        <v>1</v>
      </c>
      <c r="AM12" s="32">
        <f t="shared" si="16"/>
        <v>1</v>
      </c>
      <c r="AN12" s="32">
        <f t="shared" si="16"/>
        <v>1</v>
      </c>
      <c r="AO12" s="32">
        <f t="shared" si="16"/>
        <v>1</v>
      </c>
      <c r="AP12" s="32">
        <f t="shared" si="16"/>
        <v>1</v>
      </c>
      <c r="AQ12" s="32">
        <f t="shared" si="16"/>
        <v>1</v>
      </c>
      <c r="AR12" s="32">
        <f t="shared" si="16"/>
        <v>1</v>
      </c>
      <c r="AS12" s="32">
        <f t="shared" si="16"/>
        <v>1</v>
      </c>
      <c r="AT12" s="32">
        <f t="shared" si="16"/>
        <v>1</v>
      </c>
      <c r="AU12" s="32">
        <f t="shared" si="16"/>
        <v>1</v>
      </c>
      <c r="AV12" s="32">
        <f t="shared" si="16"/>
        <v>1</v>
      </c>
      <c r="AW12" s="32">
        <f t="shared" si="16"/>
        <v>1</v>
      </c>
      <c r="AX12" s="32">
        <f t="shared" si="16"/>
        <v>1</v>
      </c>
      <c r="AY12" s="32">
        <f t="shared" si="16"/>
        <v>1</v>
      </c>
      <c r="AZ12" s="32">
        <f t="shared" si="16"/>
        <v>1</v>
      </c>
      <c r="BA12" s="32">
        <f t="shared" si="16"/>
        <v>1</v>
      </c>
      <c r="BB12" s="32">
        <f t="shared" si="16"/>
        <v>1</v>
      </c>
      <c r="BC12" s="32">
        <f t="shared" si="16"/>
        <v>1</v>
      </c>
      <c r="BD12" s="32">
        <f t="shared" si="16"/>
        <v>1</v>
      </c>
      <c r="BE12" s="32">
        <f t="shared" si="16"/>
        <v>1</v>
      </c>
      <c r="BF12" s="32">
        <f t="shared" si="16"/>
        <v>1</v>
      </c>
      <c r="BG12" s="32">
        <f t="shared" si="16"/>
        <v>1</v>
      </c>
      <c r="BH12" s="32">
        <f t="shared" si="16"/>
        <v>1</v>
      </c>
      <c r="BI12" s="32">
        <f t="shared" si="16"/>
        <v>1</v>
      </c>
      <c r="BJ12" s="32">
        <f t="shared" si="16"/>
        <v>1</v>
      </c>
      <c r="BK12" s="32">
        <f t="shared" si="16"/>
        <v>1</v>
      </c>
      <c r="BL12" s="32">
        <f t="shared" si="16"/>
        <v>1</v>
      </c>
      <c r="BM12" s="32">
        <f t="shared" si="16"/>
        <v>1</v>
      </c>
      <c r="BN12" s="32">
        <f t="shared" si="16"/>
        <v>1</v>
      </c>
      <c r="BO12" s="32">
        <f t="shared" si="16"/>
        <v>1</v>
      </c>
      <c r="BP12" s="32">
        <f t="shared" si="16"/>
        <v>1</v>
      </c>
      <c r="BQ12" s="32">
        <f t="shared" si="16"/>
        <v>1</v>
      </c>
      <c r="BR12" s="32">
        <f t="shared" si="16"/>
        <v>1</v>
      </c>
      <c r="BS12" s="32">
        <f t="shared" si="16"/>
        <v>1</v>
      </c>
      <c r="BT12" s="32">
        <f t="shared" si="16"/>
        <v>1</v>
      </c>
      <c r="BU12" s="32">
        <f t="shared" si="16"/>
        <v>1</v>
      </c>
      <c r="BV12" s="32">
        <f t="shared" si="16"/>
        <v>1</v>
      </c>
      <c r="BW12" s="32">
        <f t="shared" si="16"/>
        <v>1</v>
      </c>
      <c r="BX12" s="32">
        <f t="shared" si="16"/>
        <v>1</v>
      </c>
      <c r="BY12" s="32">
        <f t="shared" si="16"/>
        <v>1</v>
      </c>
      <c r="BZ12" s="32">
        <f t="shared" si="16"/>
        <v>1</v>
      </c>
      <c r="CA12" s="32">
        <f t="shared" si="16"/>
        <v>1</v>
      </c>
      <c r="CB12" s="32">
        <f t="shared" si="16"/>
        <v>1</v>
      </c>
      <c r="CC12" s="32">
        <f t="shared" si="16"/>
        <v>1</v>
      </c>
      <c r="CD12" s="32">
        <f t="shared" ref="CD12:CZ15" si="17">IF($F12=" ", " ", IF(AND(CD$4&gt;=$O12,CD$4&lt;$P12),1,0))</f>
        <v>1</v>
      </c>
      <c r="CE12" s="32">
        <f t="shared" si="17"/>
        <v>1</v>
      </c>
      <c r="CF12" s="32">
        <f t="shared" si="17"/>
        <v>1</v>
      </c>
      <c r="CG12" s="32">
        <f t="shared" si="17"/>
        <v>1</v>
      </c>
      <c r="CH12" s="32">
        <f t="shared" si="17"/>
        <v>1</v>
      </c>
      <c r="CI12" s="32">
        <f t="shared" si="17"/>
        <v>1</v>
      </c>
      <c r="CJ12" s="32">
        <f t="shared" si="17"/>
        <v>1</v>
      </c>
      <c r="CK12" s="32">
        <f t="shared" si="17"/>
        <v>0</v>
      </c>
      <c r="CL12" s="32">
        <f t="shared" si="17"/>
        <v>0</v>
      </c>
      <c r="CM12" s="32">
        <f t="shared" si="17"/>
        <v>0</v>
      </c>
      <c r="CN12" s="32">
        <f t="shared" si="17"/>
        <v>0</v>
      </c>
      <c r="CO12" s="32">
        <f t="shared" si="17"/>
        <v>0</v>
      </c>
      <c r="CP12" s="32">
        <f t="shared" si="17"/>
        <v>0</v>
      </c>
      <c r="CQ12" s="32">
        <f t="shared" si="17"/>
        <v>0</v>
      </c>
      <c r="CR12" s="32">
        <f t="shared" si="17"/>
        <v>0</v>
      </c>
      <c r="CS12" s="32">
        <f t="shared" si="17"/>
        <v>0</v>
      </c>
      <c r="CT12" s="32">
        <f t="shared" si="17"/>
        <v>0</v>
      </c>
      <c r="CU12" s="32">
        <f t="shared" si="17"/>
        <v>0</v>
      </c>
      <c r="CV12" s="32">
        <f t="shared" si="17"/>
        <v>0</v>
      </c>
      <c r="CW12" s="32">
        <f t="shared" si="17"/>
        <v>0</v>
      </c>
      <c r="CX12" s="32">
        <f t="shared" si="17"/>
        <v>0</v>
      </c>
      <c r="CY12" s="32">
        <f t="shared" si="17"/>
        <v>0</v>
      </c>
      <c r="CZ12" s="32">
        <f t="shared" si="17"/>
        <v>0</v>
      </c>
    </row>
    <row r="13" spans="1:138" x14ac:dyDescent="0.2">
      <c r="A13" s="1" t="s">
        <v>22</v>
      </c>
      <c r="B13" s="1" t="s">
        <v>128</v>
      </c>
      <c r="C13" s="2" t="s">
        <v>101</v>
      </c>
      <c r="D13" s="29" t="s">
        <v>102</v>
      </c>
      <c r="E13" s="42">
        <v>1</v>
      </c>
      <c r="F13" s="37" t="s">
        <v>103</v>
      </c>
      <c r="G13" s="37" t="s">
        <v>27</v>
      </c>
      <c r="H13" s="37" t="s">
        <v>104</v>
      </c>
      <c r="I13" s="6">
        <f t="shared" si="14"/>
        <v>75</v>
      </c>
      <c r="J13" s="6">
        <f t="shared" si="9"/>
        <v>62</v>
      </c>
      <c r="K13" s="55">
        <f t="shared" si="10"/>
        <v>108</v>
      </c>
      <c r="L13" s="55">
        <f t="shared" si="10"/>
        <v>234</v>
      </c>
      <c r="M13" s="55">
        <f t="shared" si="10"/>
        <v>216</v>
      </c>
      <c r="N13" s="55">
        <f t="shared" si="10"/>
        <v>0</v>
      </c>
      <c r="O13" s="31">
        <v>45976</v>
      </c>
      <c r="P13" s="31">
        <v>46051</v>
      </c>
      <c r="Q13" s="5" t="s">
        <v>129</v>
      </c>
      <c r="R13" s="32">
        <f t="shared" si="11"/>
        <v>0</v>
      </c>
      <c r="S13" s="32">
        <f t="shared" ref="S13:CD16" si="18">IF($F13=" ", " ", IF(AND(S$4&gt;=$O13,S$4&lt;$P13),1,0))</f>
        <v>0</v>
      </c>
      <c r="T13" s="32">
        <f t="shared" si="18"/>
        <v>0</v>
      </c>
      <c r="U13" s="32">
        <f t="shared" si="18"/>
        <v>0</v>
      </c>
      <c r="V13" s="32">
        <f t="shared" si="18"/>
        <v>0</v>
      </c>
      <c r="W13" s="32">
        <f t="shared" si="18"/>
        <v>1</v>
      </c>
      <c r="X13" s="32">
        <f t="shared" si="18"/>
        <v>1</v>
      </c>
      <c r="Y13" s="32">
        <f t="shared" si="18"/>
        <v>1</v>
      </c>
      <c r="Z13" s="32">
        <f t="shared" si="18"/>
        <v>1</v>
      </c>
      <c r="AA13" s="32">
        <f t="shared" si="18"/>
        <v>1</v>
      </c>
      <c r="AB13" s="32">
        <f t="shared" si="18"/>
        <v>1</v>
      </c>
      <c r="AC13" s="32">
        <f t="shared" si="18"/>
        <v>1</v>
      </c>
      <c r="AD13" s="32">
        <f t="shared" si="18"/>
        <v>1</v>
      </c>
      <c r="AE13" s="32">
        <f t="shared" si="18"/>
        <v>1</v>
      </c>
      <c r="AF13" s="32">
        <f t="shared" si="18"/>
        <v>1</v>
      </c>
      <c r="AG13" s="32">
        <f t="shared" si="18"/>
        <v>1</v>
      </c>
      <c r="AH13" s="32">
        <f t="shared" si="18"/>
        <v>1</v>
      </c>
      <c r="AI13" s="32">
        <f t="shared" si="18"/>
        <v>1</v>
      </c>
      <c r="AJ13" s="32">
        <f t="shared" si="18"/>
        <v>1</v>
      </c>
      <c r="AK13" s="32">
        <f t="shared" si="18"/>
        <v>1</v>
      </c>
      <c r="AL13" s="32">
        <f t="shared" si="18"/>
        <v>1</v>
      </c>
      <c r="AM13" s="32">
        <f t="shared" si="18"/>
        <v>1</v>
      </c>
      <c r="AN13" s="32">
        <f t="shared" si="18"/>
        <v>1</v>
      </c>
      <c r="AO13" s="32">
        <f t="shared" si="18"/>
        <v>1</v>
      </c>
      <c r="AP13" s="32">
        <f t="shared" si="18"/>
        <v>1</v>
      </c>
      <c r="AQ13" s="32">
        <f t="shared" si="18"/>
        <v>1</v>
      </c>
      <c r="AR13" s="32">
        <f t="shared" si="18"/>
        <v>1</v>
      </c>
      <c r="AS13" s="32">
        <f t="shared" si="18"/>
        <v>1</v>
      </c>
      <c r="AT13" s="32">
        <f t="shared" si="18"/>
        <v>1</v>
      </c>
      <c r="AU13" s="32">
        <f t="shared" si="18"/>
        <v>1</v>
      </c>
      <c r="AV13" s="32">
        <f t="shared" si="18"/>
        <v>1</v>
      </c>
      <c r="AW13" s="32">
        <f t="shared" si="18"/>
        <v>1</v>
      </c>
      <c r="AX13" s="32">
        <f t="shared" si="18"/>
        <v>1</v>
      </c>
      <c r="AY13" s="32">
        <f t="shared" si="18"/>
        <v>1</v>
      </c>
      <c r="AZ13" s="32">
        <f t="shared" si="18"/>
        <v>1</v>
      </c>
      <c r="BA13" s="32">
        <f t="shared" si="18"/>
        <v>1</v>
      </c>
      <c r="BB13" s="32">
        <f t="shared" si="18"/>
        <v>1</v>
      </c>
      <c r="BC13" s="32">
        <f t="shared" si="18"/>
        <v>1</v>
      </c>
      <c r="BD13" s="32">
        <f t="shared" si="18"/>
        <v>1</v>
      </c>
      <c r="BE13" s="32">
        <f t="shared" si="18"/>
        <v>1</v>
      </c>
      <c r="BF13" s="32">
        <f t="shared" si="18"/>
        <v>1</v>
      </c>
      <c r="BG13" s="32">
        <f t="shared" si="18"/>
        <v>1</v>
      </c>
      <c r="BH13" s="32">
        <f t="shared" si="18"/>
        <v>1</v>
      </c>
      <c r="BI13" s="32">
        <f t="shared" si="18"/>
        <v>1</v>
      </c>
      <c r="BJ13" s="32">
        <f t="shared" si="18"/>
        <v>1</v>
      </c>
      <c r="BK13" s="32">
        <f t="shared" si="18"/>
        <v>1</v>
      </c>
      <c r="BL13" s="32">
        <f t="shared" si="18"/>
        <v>1</v>
      </c>
      <c r="BM13" s="32">
        <f t="shared" si="18"/>
        <v>1</v>
      </c>
      <c r="BN13" s="32">
        <f t="shared" si="18"/>
        <v>1</v>
      </c>
      <c r="BO13" s="32">
        <f t="shared" si="18"/>
        <v>1</v>
      </c>
      <c r="BP13" s="32">
        <f t="shared" si="18"/>
        <v>1</v>
      </c>
      <c r="BQ13" s="32">
        <f t="shared" si="18"/>
        <v>1</v>
      </c>
      <c r="BR13" s="32">
        <f t="shared" si="18"/>
        <v>1</v>
      </c>
      <c r="BS13" s="32">
        <f t="shared" si="18"/>
        <v>1</v>
      </c>
      <c r="BT13" s="32">
        <f t="shared" si="18"/>
        <v>1</v>
      </c>
      <c r="BU13" s="32">
        <f t="shared" si="18"/>
        <v>1</v>
      </c>
      <c r="BV13" s="32">
        <f t="shared" si="18"/>
        <v>1</v>
      </c>
      <c r="BW13" s="32">
        <f t="shared" si="18"/>
        <v>1</v>
      </c>
      <c r="BX13" s="32">
        <f t="shared" si="18"/>
        <v>1</v>
      </c>
      <c r="BY13" s="32">
        <f t="shared" si="18"/>
        <v>1</v>
      </c>
      <c r="BZ13" s="32">
        <f t="shared" si="18"/>
        <v>1</v>
      </c>
      <c r="CA13" s="32">
        <f t="shared" si="18"/>
        <v>1</v>
      </c>
      <c r="CB13" s="32">
        <f t="shared" si="18"/>
        <v>1</v>
      </c>
      <c r="CC13" s="32">
        <f t="shared" si="18"/>
        <v>1</v>
      </c>
      <c r="CD13" s="32">
        <f t="shared" si="18"/>
        <v>1</v>
      </c>
      <c r="CE13" s="32">
        <f t="shared" si="17"/>
        <v>1</v>
      </c>
      <c r="CF13" s="32">
        <f t="shared" si="17"/>
        <v>1</v>
      </c>
      <c r="CG13" s="32">
        <f t="shared" si="17"/>
        <v>1</v>
      </c>
      <c r="CH13" s="32">
        <f t="shared" si="17"/>
        <v>1</v>
      </c>
      <c r="CI13" s="32">
        <f t="shared" si="17"/>
        <v>1</v>
      </c>
      <c r="CJ13" s="32">
        <f t="shared" si="17"/>
        <v>1</v>
      </c>
      <c r="CK13" s="32">
        <f t="shared" si="17"/>
        <v>1</v>
      </c>
      <c r="CL13" s="32">
        <f t="shared" si="17"/>
        <v>1</v>
      </c>
      <c r="CM13" s="32">
        <f t="shared" si="17"/>
        <v>1</v>
      </c>
      <c r="CN13" s="32">
        <f t="shared" si="17"/>
        <v>1</v>
      </c>
      <c r="CO13" s="32">
        <f t="shared" si="17"/>
        <v>1</v>
      </c>
      <c r="CP13" s="32">
        <f t="shared" si="17"/>
        <v>1</v>
      </c>
      <c r="CQ13" s="32">
        <f t="shared" si="17"/>
        <v>1</v>
      </c>
      <c r="CR13" s="32">
        <f t="shared" si="17"/>
        <v>1</v>
      </c>
      <c r="CS13" s="32">
        <f t="shared" si="17"/>
        <v>1</v>
      </c>
      <c r="CT13" s="32">
        <f t="shared" si="17"/>
        <v>0</v>
      </c>
      <c r="CU13" s="32">
        <f t="shared" si="17"/>
        <v>0</v>
      </c>
      <c r="CV13" s="32">
        <f t="shared" si="17"/>
        <v>0</v>
      </c>
      <c r="CW13" s="32">
        <f t="shared" si="17"/>
        <v>0</v>
      </c>
      <c r="CX13" s="32">
        <f t="shared" si="17"/>
        <v>0</v>
      </c>
      <c r="CY13" s="32">
        <f t="shared" si="17"/>
        <v>0</v>
      </c>
      <c r="CZ13" s="32">
        <f t="shared" si="17"/>
        <v>0</v>
      </c>
    </row>
    <row r="14" spans="1:138" x14ac:dyDescent="0.2">
      <c r="A14" s="1" t="s">
        <v>22</v>
      </c>
      <c r="B14" s="1" t="s">
        <v>128</v>
      </c>
      <c r="C14" s="2" t="s">
        <v>101</v>
      </c>
      <c r="D14" s="29" t="s">
        <v>102</v>
      </c>
      <c r="E14" s="42">
        <v>2</v>
      </c>
      <c r="F14" s="37" t="s">
        <v>32</v>
      </c>
      <c r="G14" s="37" t="s">
        <v>130</v>
      </c>
      <c r="H14" s="37" t="s">
        <v>131</v>
      </c>
      <c r="I14" s="6">
        <f t="shared" si="14"/>
        <v>44</v>
      </c>
      <c r="J14" s="6">
        <f t="shared" si="9"/>
        <v>37</v>
      </c>
      <c r="K14" s="55">
        <f t="shared" si="10"/>
        <v>0</v>
      </c>
      <c r="L14" s="55">
        <f t="shared" si="10"/>
        <v>180</v>
      </c>
      <c r="M14" s="55">
        <f t="shared" si="10"/>
        <v>153</v>
      </c>
      <c r="N14" s="55">
        <f t="shared" si="10"/>
        <v>0</v>
      </c>
      <c r="O14" s="31">
        <v>45999</v>
      </c>
      <c r="P14" s="31">
        <v>46043</v>
      </c>
      <c r="Q14" s="5" t="s">
        <v>132</v>
      </c>
      <c r="R14" s="32">
        <f t="shared" si="11"/>
        <v>0</v>
      </c>
      <c r="S14" s="32">
        <f t="shared" si="18"/>
        <v>0</v>
      </c>
      <c r="T14" s="32">
        <f t="shared" si="18"/>
        <v>0</v>
      </c>
      <c r="U14" s="32">
        <f t="shared" si="18"/>
        <v>0</v>
      </c>
      <c r="V14" s="32">
        <f t="shared" si="18"/>
        <v>0</v>
      </c>
      <c r="W14" s="32">
        <f t="shared" si="18"/>
        <v>0</v>
      </c>
      <c r="X14" s="32">
        <f t="shared" si="18"/>
        <v>0</v>
      </c>
      <c r="Y14" s="32">
        <f t="shared" si="18"/>
        <v>0</v>
      </c>
      <c r="Z14" s="32">
        <f t="shared" si="18"/>
        <v>0</v>
      </c>
      <c r="AA14" s="32">
        <f t="shared" si="18"/>
        <v>0</v>
      </c>
      <c r="AB14" s="32">
        <f t="shared" si="18"/>
        <v>0</v>
      </c>
      <c r="AC14" s="32">
        <f t="shared" si="18"/>
        <v>0</v>
      </c>
      <c r="AD14" s="32">
        <f t="shared" si="18"/>
        <v>0</v>
      </c>
      <c r="AE14" s="32">
        <f t="shared" si="18"/>
        <v>0</v>
      </c>
      <c r="AF14" s="32">
        <f t="shared" si="18"/>
        <v>0</v>
      </c>
      <c r="AG14" s="32">
        <f t="shared" si="18"/>
        <v>0</v>
      </c>
      <c r="AH14" s="32">
        <f t="shared" si="18"/>
        <v>0</v>
      </c>
      <c r="AI14" s="32">
        <f t="shared" si="18"/>
        <v>0</v>
      </c>
      <c r="AJ14" s="32">
        <f t="shared" si="18"/>
        <v>0</v>
      </c>
      <c r="AK14" s="32">
        <f t="shared" si="18"/>
        <v>0</v>
      </c>
      <c r="AL14" s="32">
        <f t="shared" si="18"/>
        <v>0</v>
      </c>
      <c r="AM14" s="32">
        <f t="shared" si="18"/>
        <v>0</v>
      </c>
      <c r="AN14" s="32">
        <f t="shared" si="18"/>
        <v>0</v>
      </c>
      <c r="AO14" s="32">
        <f t="shared" si="18"/>
        <v>0</v>
      </c>
      <c r="AP14" s="32">
        <f t="shared" si="18"/>
        <v>0</v>
      </c>
      <c r="AQ14" s="32">
        <f t="shared" si="18"/>
        <v>0</v>
      </c>
      <c r="AR14" s="32">
        <f t="shared" si="18"/>
        <v>0</v>
      </c>
      <c r="AS14" s="32">
        <f t="shared" si="18"/>
        <v>0</v>
      </c>
      <c r="AT14" s="32">
        <f t="shared" si="18"/>
        <v>1</v>
      </c>
      <c r="AU14" s="32">
        <f t="shared" si="18"/>
        <v>1</v>
      </c>
      <c r="AV14" s="32">
        <f t="shared" si="18"/>
        <v>1</v>
      </c>
      <c r="AW14" s="32">
        <f t="shared" si="18"/>
        <v>1</v>
      </c>
      <c r="AX14" s="32">
        <f t="shared" si="18"/>
        <v>1</v>
      </c>
      <c r="AY14" s="32">
        <f t="shared" si="18"/>
        <v>1</v>
      </c>
      <c r="AZ14" s="32">
        <f t="shared" si="18"/>
        <v>1</v>
      </c>
      <c r="BA14" s="32">
        <f t="shared" si="18"/>
        <v>1</v>
      </c>
      <c r="BB14" s="32">
        <f t="shared" si="18"/>
        <v>1</v>
      </c>
      <c r="BC14" s="32">
        <f t="shared" si="18"/>
        <v>1</v>
      </c>
      <c r="BD14" s="32">
        <f t="shared" si="18"/>
        <v>1</v>
      </c>
      <c r="BE14" s="32">
        <f t="shared" si="18"/>
        <v>1</v>
      </c>
      <c r="BF14" s="32">
        <f t="shared" si="18"/>
        <v>1</v>
      </c>
      <c r="BG14" s="32">
        <f t="shared" si="18"/>
        <v>1</v>
      </c>
      <c r="BH14" s="32">
        <f t="shared" si="18"/>
        <v>1</v>
      </c>
      <c r="BI14" s="32">
        <f t="shared" si="18"/>
        <v>1</v>
      </c>
      <c r="BJ14" s="32">
        <f t="shared" si="18"/>
        <v>1</v>
      </c>
      <c r="BK14" s="32">
        <f t="shared" si="18"/>
        <v>1</v>
      </c>
      <c r="BL14" s="32">
        <f t="shared" si="18"/>
        <v>1</v>
      </c>
      <c r="BM14" s="32">
        <f t="shared" si="18"/>
        <v>1</v>
      </c>
      <c r="BN14" s="32">
        <f t="shared" si="18"/>
        <v>1</v>
      </c>
      <c r="BO14" s="32">
        <f t="shared" si="18"/>
        <v>1</v>
      </c>
      <c r="BP14" s="32">
        <f t="shared" si="18"/>
        <v>1</v>
      </c>
      <c r="BQ14" s="32">
        <f t="shared" si="18"/>
        <v>1</v>
      </c>
      <c r="BR14" s="32">
        <f t="shared" si="18"/>
        <v>1</v>
      </c>
      <c r="BS14" s="32">
        <f t="shared" si="18"/>
        <v>1</v>
      </c>
      <c r="BT14" s="32">
        <f t="shared" si="18"/>
        <v>1</v>
      </c>
      <c r="BU14" s="32">
        <f t="shared" si="18"/>
        <v>1</v>
      </c>
      <c r="BV14" s="32">
        <f t="shared" si="18"/>
        <v>1</v>
      </c>
      <c r="BW14" s="32">
        <f t="shared" si="18"/>
        <v>1</v>
      </c>
      <c r="BX14" s="32">
        <f t="shared" si="18"/>
        <v>1</v>
      </c>
      <c r="BY14" s="32">
        <f t="shared" si="18"/>
        <v>1</v>
      </c>
      <c r="BZ14" s="32">
        <f t="shared" si="18"/>
        <v>1</v>
      </c>
      <c r="CA14" s="32">
        <f t="shared" si="18"/>
        <v>1</v>
      </c>
      <c r="CB14" s="32">
        <f t="shared" si="18"/>
        <v>1</v>
      </c>
      <c r="CC14" s="32">
        <f t="shared" si="18"/>
        <v>1</v>
      </c>
      <c r="CD14" s="32">
        <f t="shared" si="18"/>
        <v>1</v>
      </c>
      <c r="CE14" s="32">
        <f t="shared" si="17"/>
        <v>1</v>
      </c>
      <c r="CF14" s="32">
        <f t="shared" si="17"/>
        <v>1</v>
      </c>
      <c r="CG14" s="32">
        <f t="shared" si="17"/>
        <v>1</v>
      </c>
      <c r="CH14" s="32">
        <f t="shared" si="17"/>
        <v>1</v>
      </c>
      <c r="CI14" s="32">
        <f t="shared" si="17"/>
        <v>1</v>
      </c>
      <c r="CJ14" s="32">
        <f t="shared" si="17"/>
        <v>1</v>
      </c>
      <c r="CK14" s="32">
        <f t="shared" si="17"/>
        <v>1</v>
      </c>
      <c r="CL14" s="32">
        <f t="shared" si="17"/>
        <v>0</v>
      </c>
      <c r="CM14" s="32">
        <f t="shared" si="17"/>
        <v>0</v>
      </c>
      <c r="CN14" s="32">
        <f t="shared" si="17"/>
        <v>0</v>
      </c>
      <c r="CO14" s="32">
        <f t="shared" si="17"/>
        <v>0</v>
      </c>
      <c r="CP14" s="32">
        <f t="shared" si="17"/>
        <v>0</v>
      </c>
      <c r="CQ14" s="32">
        <f t="shared" si="17"/>
        <v>0</v>
      </c>
      <c r="CR14" s="32">
        <f t="shared" si="17"/>
        <v>0</v>
      </c>
      <c r="CS14" s="32">
        <f t="shared" si="17"/>
        <v>0</v>
      </c>
      <c r="CT14" s="32">
        <f t="shared" si="17"/>
        <v>0</v>
      </c>
      <c r="CU14" s="32">
        <f t="shared" si="17"/>
        <v>0</v>
      </c>
      <c r="CV14" s="32">
        <f t="shared" si="17"/>
        <v>0</v>
      </c>
      <c r="CW14" s="32">
        <f t="shared" si="17"/>
        <v>0</v>
      </c>
      <c r="CX14" s="32">
        <f t="shared" si="17"/>
        <v>0</v>
      </c>
      <c r="CY14" s="32">
        <f t="shared" si="17"/>
        <v>0</v>
      </c>
      <c r="CZ14" s="32">
        <f t="shared" si="17"/>
        <v>0</v>
      </c>
    </row>
    <row r="15" spans="1:138" x14ac:dyDescent="0.2">
      <c r="A15" s="1" t="s">
        <v>22</v>
      </c>
      <c r="B15" s="1" t="s">
        <v>128</v>
      </c>
      <c r="C15" s="2" t="s">
        <v>101</v>
      </c>
      <c r="D15" s="29" t="s">
        <v>102</v>
      </c>
      <c r="E15" s="42">
        <v>3</v>
      </c>
      <c r="F15" s="37" t="s">
        <v>32</v>
      </c>
      <c r="G15" s="37" t="s">
        <v>133</v>
      </c>
      <c r="H15" s="37" t="s">
        <v>131</v>
      </c>
      <c r="I15" s="6">
        <f t="shared" si="14"/>
        <v>44</v>
      </c>
      <c r="J15" s="6">
        <f t="shared" si="9"/>
        <v>37</v>
      </c>
      <c r="K15" s="55">
        <f t="shared" si="10"/>
        <v>0</v>
      </c>
      <c r="L15" s="55">
        <f t="shared" si="10"/>
        <v>180</v>
      </c>
      <c r="M15" s="55">
        <f t="shared" si="10"/>
        <v>153</v>
      </c>
      <c r="N15" s="55">
        <f t="shared" si="10"/>
        <v>0</v>
      </c>
      <c r="O15" s="31">
        <v>45999</v>
      </c>
      <c r="P15" s="31">
        <v>46043</v>
      </c>
      <c r="Q15" s="5" t="s">
        <v>134</v>
      </c>
      <c r="R15" s="32">
        <f t="shared" si="11"/>
        <v>0</v>
      </c>
      <c r="S15" s="32">
        <f t="shared" si="18"/>
        <v>0</v>
      </c>
      <c r="T15" s="32">
        <f t="shared" si="18"/>
        <v>0</v>
      </c>
      <c r="U15" s="32">
        <f t="shared" si="18"/>
        <v>0</v>
      </c>
      <c r="V15" s="32">
        <f t="shared" si="18"/>
        <v>0</v>
      </c>
      <c r="W15" s="32">
        <f t="shared" si="18"/>
        <v>0</v>
      </c>
      <c r="X15" s="32">
        <f t="shared" si="18"/>
        <v>0</v>
      </c>
      <c r="Y15" s="32">
        <f t="shared" si="18"/>
        <v>0</v>
      </c>
      <c r="Z15" s="32">
        <f t="shared" si="18"/>
        <v>0</v>
      </c>
      <c r="AA15" s="32">
        <f t="shared" si="18"/>
        <v>0</v>
      </c>
      <c r="AB15" s="32">
        <f t="shared" si="18"/>
        <v>0</v>
      </c>
      <c r="AC15" s="32">
        <f t="shared" si="18"/>
        <v>0</v>
      </c>
      <c r="AD15" s="32">
        <f t="shared" si="18"/>
        <v>0</v>
      </c>
      <c r="AE15" s="32">
        <f t="shared" si="18"/>
        <v>0</v>
      </c>
      <c r="AF15" s="32">
        <f t="shared" si="18"/>
        <v>0</v>
      </c>
      <c r="AG15" s="32">
        <f t="shared" si="18"/>
        <v>0</v>
      </c>
      <c r="AH15" s="32">
        <f t="shared" si="18"/>
        <v>0</v>
      </c>
      <c r="AI15" s="32">
        <f t="shared" si="18"/>
        <v>0</v>
      </c>
      <c r="AJ15" s="32">
        <f t="shared" si="18"/>
        <v>0</v>
      </c>
      <c r="AK15" s="32">
        <f t="shared" si="18"/>
        <v>0</v>
      </c>
      <c r="AL15" s="32">
        <f t="shared" si="18"/>
        <v>0</v>
      </c>
      <c r="AM15" s="32">
        <f t="shared" si="18"/>
        <v>0</v>
      </c>
      <c r="AN15" s="32">
        <f t="shared" si="18"/>
        <v>0</v>
      </c>
      <c r="AO15" s="32">
        <f t="shared" si="18"/>
        <v>0</v>
      </c>
      <c r="AP15" s="32">
        <f t="shared" si="18"/>
        <v>0</v>
      </c>
      <c r="AQ15" s="32">
        <f t="shared" si="18"/>
        <v>0</v>
      </c>
      <c r="AR15" s="32">
        <f t="shared" si="18"/>
        <v>0</v>
      </c>
      <c r="AS15" s="32">
        <f t="shared" si="18"/>
        <v>0</v>
      </c>
      <c r="AT15" s="32">
        <f t="shared" si="18"/>
        <v>1</v>
      </c>
      <c r="AU15" s="32">
        <f t="shared" si="18"/>
        <v>1</v>
      </c>
      <c r="AV15" s="32">
        <f t="shared" si="18"/>
        <v>1</v>
      </c>
      <c r="AW15" s="32">
        <f t="shared" si="18"/>
        <v>1</v>
      </c>
      <c r="AX15" s="32">
        <f t="shared" si="18"/>
        <v>1</v>
      </c>
      <c r="AY15" s="32">
        <f t="shared" si="18"/>
        <v>1</v>
      </c>
      <c r="AZ15" s="32">
        <f t="shared" si="18"/>
        <v>1</v>
      </c>
      <c r="BA15" s="32">
        <f t="shared" si="18"/>
        <v>1</v>
      </c>
      <c r="BB15" s="32">
        <f t="shared" si="18"/>
        <v>1</v>
      </c>
      <c r="BC15" s="32">
        <f t="shared" si="18"/>
        <v>1</v>
      </c>
      <c r="BD15" s="32">
        <f t="shared" si="18"/>
        <v>1</v>
      </c>
      <c r="BE15" s="32">
        <f t="shared" si="18"/>
        <v>1</v>
      </c>
      <c r="BF15" s="32">
        <f t="shared" si="18"/>
        <v>1</v>
      </c>
      <c r="BG15" s="32">
        <f t="shared" si="18"/>
        <v>1</v>
      </c>
      <c r="BH15" s="32">
        <f t="shared" si="18"/>
        <v>1</v>
      </c>
      <c r="BI15" s="32">
        <f t="shared" si="18"/>
        <v>1</v>
      </c>
      <c r="BJ15" s="32">
        <f t="shared" si="18"/>
        <v>1</v>
      </c>
      <c r="BK15" s="32">
        <f t="shared" si="18"/>
        <v>1</v>
      </c>
      <c r="BL15" s="32">
        <f t="shared" si="18"/>
        <v>1</v>
      </c>
      <c r="BM15" s="32">
        <f t="shared" si="18"/>
        <v>1</v>
      </c>
      <c r="BN15" s="32">
        <f t="shared" si="18"/>
        <v>1</v>
      </c>
      <c r="BO15" s="32">
        <f t="shared" si="18"/>
        <v>1</v>
      </c>
      <c r="BP15" s="32">
        <f t="shared" si="18"/>
        <v>1</v>
      </c>
      <c r="BQ15" s="32">
        <f t="shared" si="18"/>
        <v>1</v>
      </c>
      <c r="BR15" s="32">
        <f t="shared" si="18"/>
        <v>1</v>
      </c>
      <c r="BS15" s="32">
        <f t="shared" si="18"/>
        <v>1</v>
      </c>
      <c r="BT15" s="32">
        <f t="shared" si="18"/>
        <v>1</v>
      </c>
      <c r="BU15" s="32">
        <f t="shared" si="18"/>
        <v>1</v>
      </c>
      <c r="BV15" s="32">
        <f t="shared" si="18"/>
        <v>1</v>
      </c>
      <c r="BW15" s="32">
        <f t="shared" si="18"/>
        <v>1</v>
      </c>
      <c r="BX15" s="32">
        <f t="shared" si="18"/>
        <v>1</v>
      </c>
      <c r="BY15" s="32">
        <f t="shared" si="18"/>
        <v>1</v>
      </c>
      <c r="BZ15" s="32">
        <f t="shared" si="18"/>
        <v>1</v>
      </c>
      <c r="CA15" s="32">
        <f t="shared" si="18"/>
        <v>1</v>
      </c>
      <c r="CB15" s="32">
        <f t="shared" si="18"/>
        <v>1</v>
      </c>
      <c r="CC15" s="32">
        <f t="shared" si="18"/>
        <v>1</v>
      </c>
      <c r="CD15" s="32">
        <f t="shared" si="18"/>
        <v>1</v>
      </c>
      <c r="CE15" s="32">
        <f t="shared" si="17"/>
        <v>1</v>
      </c>
      <c r="CF15" s="32">
        <f t="shared" si="17"/>
        <v>1</v>
      </c>
      <c r="CG15" s="32">
        <f t="shared" si="17"/>
        <v>1</v>
      </c>
      <c r="CH15" s="32">
        <f t="shared" si="17"/>
        <v>1</v>
      </c>
      <c r="CI15" s="32">
        <f t="shared" si="17"/>
        <v>1</v>
      </c>
      <c r="CJ15" s="32">
        <f t="shared" si="17"/>
        <v>1</v>
      </c>
      <c r="CK15" s="32">
        <f t="shared" si="17"/>
        <v>1</v>
      </c>
      <c r="CL15" s="32">
        <f t="shared" si="17"/>
        <v>0</v>
      </c>
      <c r="CM15" s="32">
        <f t="shared" si="17"/>
        <v>0</v>
      </c>
      <c r="CN15" s="32">
        <f t="shared" si="17"/>
        <v>0</v>
      </c>
      <c r="CO15" s="32">
        <f t="shared" si="17"/>
        <v>0</v>
      </c>
      <c r="CP15" s="32">
        <f t="shared" si="17"/>
        <v>0</v>
      </c>
      <c r="CQ15" s="32">
        <f t="shared" si="17"/>
        <v>0</v>
      </c>
      <c r="CR15" s="32">
        <f t="shared" si="17"/>
        <v>0</v>
      </c>
      <c r="CS15" s="32">
        <f t="shared" si="17"/>
        <v>0</v>
      </c>
      <c r="CT15" s="32">
        <f t="shared" si="17"/>
        <v>0</v>
      </c>
      <c r="CU15" s="32">
        <f t="shared" si="17"/>
        <v>0</v>
      </c>
      <c r="CV15" s="32">
        <f t="shared" si="17"/>
        <v>0</v>
      </c>
      <c r="CW15" s="32">
        <f t="shared" si="17"/>
        <v>0</v>
      </c>
      <c r="CX15" s="32">
        <f t="shared" si="17"/>
        <v>0</v>
      </c>
      <c r="CY15" s="32">
        <f t="shared" si="17"/>
        <v>0</v>
      </c>
      <c r="CZ15" s="32">
        <f t="shared" si="17"/>
        <v>0</v>
      </c>
    </row>
    <row r="16" spans="1:138" x14ac:dyDescent="0.2">
      <c r="A16" s="1" t="s">
        <v>22</v>
      </c>
      <c r="B16" s="1" t="s">
        <v>128</v>
      </c>
      <c r="C16" s="2" t="s">
        <v>101</v>
      </c>
      <c r="D16" s="29" t="s">
        <v>102</v>
      </c>
      <c r="E16" s="42">
        <v>4</v>
      </c>
      <c r="F16" s="37" t="s">
        <v>32</v>
      </c>
      <c r="G16" s="37" t="s">
        <v>135</v>
      </c>
      <c r="H16" s="37" t="s">
        <v>131</v>
      </c>
      <c r="I16" s="6">
        <f t="shared" si="14"/>
        <v>44</v>
      </c>
      <c r="J16" s="6">
        <f t="shared" si="9"/>
        <v>37</v>
      </c>
      <c r="K16" s="55">
        <f t="shared" si="10"/>
        <v>0</v>
      </c>
      <c r="L16" s="55">
        <f t="shared" si="10"/>
        <v>180</v>
      </c>
      <c r="M16" s="55">
        <f t="shared" si="10"/>
        <v>153</v>
      </c>
      <c r="N16" s="55">
        <f t="shared" si="10"/>
        <v>0</v>
      </c>
      <c r="O16" s="31">
        <v>45999</v>
      </c>
      <c r="P16" s="31">
        <v>46043</v>
      </c>
      <c r="Q16" s="5" t="s">
        <v>136</v>
      </c>
      <c r="R16" s="32">
        <f t="shared" si="11"/>
        <v>0</v>
      </c>
      <c r="S16" s="32">
        <f t="shared" si="18"/>
        <v>0</v>
      </c>
      <c r="T16" s="32">
        <f t="shared" si="18"/>
        <v>0</v>
      </c>
      <c r="U16" s="32">
        <f t="shared" si="18"/>
        <v>0</v>
      </c>
      <c r="V16" s="32">
        <f t="shared" si="18"/>
        <v>0</v>
      </c>
      <c r="W16" s="32">
        <f t="shared" si="18"/>
        <v>0</v>
      </c>
      <c r="X16" s="32">
        <f t="shared" si="18"/>
        <v>0</v>
      </c>
      <c r="Y16" s="32">
        <f t="shared" si="18"/>
        <v>0</v>
      </c>
      <c r="Z16" s="32">
        <f t="shared" si="18"/>
        <v>0</v>
      </c>
      <c r="AA16" s="32">
        <f t="shared" si="18"/>
        <v>0</v>
      </c>
      <c r="AB16" s="32">
        <f t="shared" si="18"/>
        <v>0</v>
      </c>
      <c r="AC16" s="32">
        <f t="shared" si="18"/>
        <v>0</v>
      </c>
      <c r="AD16" s="32">
        <f t="shared" si="18"/>
        <v>0</v>
      </c>
      <c r="AE16" s="32">
        <f t="shared" si="18"/>
        <v>0</v>
      </c>
      <c r="AF16" s="32">
        <f t="shared" si="18"/>
        <v>0</v>
      </c>
      <c r="AG16" s="32">
        <f t="shared" si="18"/>
        <v>0</v>
      </c>
      <c r="AH16" s="32">
        <f t="shared" si="18"/>
        <v>0</v>
      </c>
      <c r="AI16" s="32">
        <f t="shared" si="18"/>
        <v>0</v>
      </c>
      <c r="AJ16" s="32">
        <f t="shared" si="18"/>
        <v>0</v>
      </c>
      <c r="AK16" s="32">
        <f t="shared" si="18"/>
        <v>0</v>
      </c>
      <c r="AL16" s="32">
        <f t="shared" si="18"/>
        <v>0</v>
      </c>
      <c r="AM16" s="32">
        <f t="shared" si="18"/>
        <v>0</v>
      </c>
      <c r="AN16" s="32">
        <f t="shared" si="18"/>
        <v>0</v>
      </c>
      <c r="AO16" s="32">
        <f t="shared" si="18"/>
        <v>0</v>
      </c>
      <c r="AP16" s="32">
        <f t="shared" si="18"/>
        <v>0</v>
      </c>
      <c r="AQ16" s="32">
        <f t="shared" si="18"/>
        <v>0</v>
      </c>
      <c r="AR16" s="32">
        <f t="shared" si="18"/>
        <v>0</v>
      </c>
      <c r="AS16" s="32">
        <f t="shared" si="18"/>
        <v>0</v>
      </c>
      <c r="AT16" s="32">
        <f t="shared" si="18"/>
        <v>1</v>
      </c>
      <c r="AU16" s="32">
        <f t="shared" si="18"/>
        <v>1</v>
      </c>
      <c r="AV16" s="32">
        <f t="shared" si="18"/>
        <v>1</v>
      </c>
      <c r="AW16" s="32">
        <f t="shared" si="18"/>
        <v>1</v>
      </c>
      <c r="AX16" s="32">
        <f t="shared" si="18"/>
        <v>1</v>
      </c>
      <c r="AY16" s="32">
        <f t="shared" si="18"/>
        <v>1</v>
      </c>
      <c r="AZ16" s="32">
        <f t="shared" si="18"/>
        <v>1</v>
      </c>
      <c r="BA16" s="32">
        <f t="shared" si="18"/>
        <v>1</v>
      </c>
      <c r="BB16" s="32">
        <f t="shared" si="18"/>
        <v>1</v>
      </c>
      <c r="BC16" s="32">
        <f t="shared" si="18"/>
        <v>1</v>
      </c>
      <c r="BD16" s="32">
        <f t="shared" si="18"/>
        <v>1</v>
      </c>
      <c r="BE16" s="32">
        <f t="shared" si="18"/>
        <v>1</v>
      </c>
      <c r="BF16" s="32">
        <f t="shared" si="18"/>
        <v>1</v>
      </c>
      <c r="BG16" s="32">
        <f t="shared" si="18"/>
        <v>1</v>
      </c>
      <c r="BH16" s="32">
        <f t="shared" si="18"/>
        <v>1</v>
      </c>
      <c r="BI16" s="32">
        <f t="shared" si="18"/>
        <v>1</v>
      </c>
      <c r="BJ16" s="32">
        <f t="shared" si="18"/>
        <v>1</v>
      </c>
      <c r="BK16" s="32">
        <f t="shared" si="18"/>
        <v>1</v>
      </c>
      <c r="BL16" s="32">
        <f t="shared" si="18"/>
        <v>1</v>
      </c>
      <c r="BM16" s="32">
        <f t="shared" si="18"/>
        <v>1</v>
      </c>
      <c r="BN16" s="32">
        <f t="shared" si="18"/>
        <v>1</v>
      </c>
      <c r="BO16" s="32">
        <f t="shared" si="18"/>
        <v>1</v>
      </c>
      <c r="BP16" s="32">
        <f t="shared" si="18"/>
        <v>1</v>
      </c>
      <c r="BQ16" s="32">
        <f t="shared" si="18"/>
        <v>1</v>
      </c>
      <c r="BR16" s="32">
        <f t="shared" si="18"/>
        <v>1</v>
      </c>
      <c r="BS16" s="32">
        <f t="shared" si="18"/>
        <v>1</v>
      </c>
      <c r="BT16" s="32">
        <f t="shared" si="18"/>
        <v>1</v>
      </c>
      <c r="BU16" s="32">
        <f t="shared" si="18"/>
        <v>1</v>
      </c>
      <c r="BV16" s="32">
        <f t="shared" si="18"/>
        <v>1</v>
      </c>
      <c r="BW16" s="32">
        <f t="shared" si="18"/>
        <v>1</v>
      </c>
      <c r="BX16" s="32">
        <f t="shared" si="18"/>
        <v>1</v>
      </c>
      <c r="BY16" s="32">
        <f t="shared" si="18"/>
        <v>1</v>
      </c>
      <c r="BZ16" s="32">
        <f t="shared" si="18"/>
        <v>1</v>
      </c>
      <c r="CA16" s="32">
        <f t="shared" si="18"/>
        <v>1</v>
      </c>
      <c r="CB16" s="32">
        <f t="shared" si="18"/>
        <v>1</v>
      </c>
      <c r="CC16" s="32">
        <f t="shared" si="18"/>
        <v>1</v>
      </c>
      <c r="CD16" s="32">
        <f t="shared" ref="CD16:CZ19" si="19">IF($F16=" ", " ", IF(AND(CD$4&gt;=$O16,CD$4&lt;$P16),1,0))</f>
        <v>1</v>
      </c>
      <c r="CE16" s="32">
        <f t="shared" si="19"/>
        <v>1</v>
      </c>
      <c r="CF16" s="32">
        <f t="shared" si="19"/>
        <v>1</v>
      </c>
      <c r="CG16" s="32">
        <f t="shared" si="19"/>
        <v>1</v>
      </c>
      <c r="CH16" s="32">
        <f t="shared" si="19"/>
        <v>1</v>
      </c>
      <c r="CI16" s="32">
        <f t="shared" si="19"/>
        <v>1</v>
      </c>
      <c r="CJ16" s="32">
        <f t="shared" si="19"/>
        <v>1</v>
      </c>
      <c r="CK16" s="32">
        <f t="shared" si="19"/>
        <v>1</v>
      </c>
      <c r="CL16" s="32">
        <f t="shared" si="19"/>
        <v>0</v>
      </c>
      <c r="CM16" s="32">
        <f t="shared" si="19"/>
        <v>0</v>
      </c>
      <c r="CN16" s="32">
        <f t="shared" si="19"/>
        <v>0</v>
      </c>
      <c r="CO16" s="32">
        <f t="shared" si="19"/>
        <v>0</v>
      </c>
      <c r="CP16" s="32">
        <f t="shared" si="19"/>
        <v>0</v>
      </c>
      <c r="CQ16" s="32">
        <f t="shared" si="19"/>
        <v>0</v>
      </c>
      <c r="CR16" s="32">
        <f t="shared" si="19"/>
        <v>0</v>
      </c>
      <c r="CS16" s="32">
        <f t="shared" si="19"/>
        <v>0</v>
      </c>
      <c r="CT16" s="32">
        <f t="shared" si="19"/>
        <v>0</v>
      </c>
      <c r="CU16" s="32">
        <f t="shared" si="19"/>
        <v>0</v>
      </c>
      <c r="CV16" s="32">
        <f t="shared" si="19"/>
        <v>0</v>
      </c>
      <c r="CW16" s="32">
        <f t="shared" si="19"/>
        <v>0</v>
      </c>
      <c r="CX16" s="32">
        <f t="shared" si="19"/>
        <v>0</v>
      </c>
      <c r="CY16" s="32">
        <f t="shared" si="19"/>
        <v>0</v>
      </c>
      <c r="CZ16" s="32">
        <f t="shared" si="19"/>
        <v>0</v>
      </c>
    </row>
    <row r="17" spans="1:104" x14ac:dyDescent="0.2">
      <c r="A17" s="1" t="s">
        <v>22</v>
      </c>
      <c r="B17" s="1" t="s">
        <v>128</v>
      </c>
      <c r="C17" s="2" t="s">
        <v>101</v>
      </c>
      <c r="D17" s="29" t="s">
        <v>102</v>
      </c>
      <c r="E17" s="42">
        <v>5</v>
      </c>
      <c r="F17" s="37" t="s">
        <v>137</v>
      </c>
      <c r="G17" s="37" t="s">
        <v>138</v>
      </c>
      <c r="H17" s="37" t="s">
        <v>131</v>
      </c>
      <c r="I17" s="6">
        <f t="shared" si="14"/>
        <v>59</v>
      </c>
      <c r="J17" s="6">
        <f t="shared" si="9"/>
        <v>50</v>
      </c>
      <c r="K17" s="55">
        <f t="shared" si="10"/>
        <v>0</v>
      </c>
      <c r="L17" s="55">
        <f t="shared" si="10"/>
        <v>234</v>
      </c>
      <c r="M17" s="55">
        <f t="shared" si="10"/>
        <v>216</v>
      </c>
      <c r="N17" s="55">
        <f t="shared" si="10"/>
        <v>0</v>
      </c>
      <c r="O17" s="31">
        <v>45992</v>
      </c>
      <c r="P17" s="31">
        <v>46051</v>
      </c>
      <c r="Q17" s="5" t="s">
        <v>139</v>
      </c>
      <c r="R17" s="32">
        <f t="shared" si="11"/>
        <v>0</v>
      </c>
      <c r="S17" s="32">
        <f t="shared" ref="S17:CD20" si="20">IF($F17=" ", " ", IF(AND(S$4&gt;=$O17,S$4&lt;$P17),1,0))</f>
        <v>0</v>
      </c>
      <c r="T17" s="32">
        <f t="shared" si="20"/>
        <v>0</v>
      </c>
      <c r="U17" s="32">
        <f t="shared" si="20"/>
        <v>0</v>
      </c>
      <c r="V17" s="32">
        <f t="shared" si="20"/>
        <v>0</v>
      </c>
      <c r="W17" s="32">
        <f t="shared" si="20"/>
        <v>0</v>
      </c>
      <c r="X17" s="32">
        <f t="shared" si="20"/>
        <v>0</v>
      </c>
      <c r="Y17" s="32">
        <f t="shared" si="20"/>
        <v>0</v>
      </c>
      <c r="Z17" s="32">
        <f t="shared" si="20"/>
        <v>0</v>
      </c>
      <c r="AA17" s="32">
        <f t="shared" si="20"/>
        <v>0</v>
      </c>
      <c r="AB17" s="32">
        <f t="shared" si="20"/>
        <v>0</v>
      </c>
      <c r="AC17" s="32">
        <f t="shared" si="20"/>
        <v>0</v>
      </c>
      <c r="AD17" s="32">
        <f t="shared" si="20"/>
        <v>0</v>
      </c>
      <c r="AE17" s="32">
        <f t="shared" si="20"/>
        <v>0</v>
      </c>
      <c r="AF17" s="32">
        <f t="shared" si="20"/>
        <v>0</v>
      </c>
      <c r="AG17" s="32">
        <f t="shared" si="20"/>
        <v>0</v>
      </c>
      <c r="AH17" s="32">
        <f t="shared" si="20"/>
        <v>0</v>
      </c>
      <c r="AI17" s="32">
        <f t="shared" si="20"/>
        <v>0</v>
      </c>
      <c r="AJ17" s="32">
        <f t="shared" si="20"/>
        <v>0</v>
      </c>
      <c r="AK17" s="32">
        <f t="shared" si="20"/>
        <v>0</v>
      </c>
      <c r="AL17" s="32">
        <f t="shared" si="20"/>
        <v>0</v>
      </c>
      <c r="AM17" s="32">
        <f t="shared" si="20"/>
        <v>1</v>
      </c>
      <c r="AN17" s="32">
        <f t="shared" si="20"/>
        <v>1</v>
      </c>
      <c r="AO17" s="32">
        <f t="shared" si="20"/>
        <v>1</v>
      </c>
      <c r="AP17" s="32">
        <f t="shared" si="20"/>
        <v>1</v>
      </c>
      <c r="AQ17" s="32">
        <f t="shared" si="20"/>
        <v>1</v>
      </c>
      <c r="AR17" s="32">
        <f t="shared" si="20"/>
        <v>1</v>
      </c>
      <c r="AS17" s="32">
        <f t="shared" si="20"/>
        <v>1</v>
      </c>
      <c r="AT17" s="32">
        <f t="shared" si="20"/>
        <v>1</v>
      </c>
      <c r="AU17" s="32">
        <f t="shared" si="20"/>
        <v>1</v>
      </c>
      <c r="AV17" s="32">
        <f t="shared" si="20"/>
        <v>1</v>
      </c>
      <c r="AW17" s="32">
        <f t="shared" si="20"/>
        <v>1</v>
      </c>
      <c r="AX17" s="32">
        <f t="shared" si="20"/>
        <v>1</v>
      </c>
      <c r="AY17" s="32">
        <f t="shared" si="20"/>
        <v>1</v>
      </c>
      <c r="AZ17" s="32">
        <f t="shared" si="20"/>
        <v>1</v>
      </c>
      <c r="BA17" s="32">
        <f t="shared" si="20"/>
        <v>1</v>
      </c>
      <c r="BB17" s="32">
        <f t="shared" si="20"/>
        <v>1</v>
      </c>
      <c r="BC17" s="32">
        <f t="shared" si="20"/>
        <v>1</v>
      </c>
      <c r="BD17" s="32">
        <f t="shared" si="20"/>
        <v>1</v>
      </c>
      <c r="BE17" s="32">
        <f t="shared" si="20"/>
        <v>1</v>
      </c>
      <c r="BF17" s="32">
        <f t="shared" si="20"/>
        <v>1</v>
      </c>
      <c r="BG17" s="32">
        <f t="shared" si="20"/>
        <v>1</v>
      </c>
      <c r="BH17" s="32">
        <f t="shared" si="20"/>
        <v>1</v>
      </c>
      <c r="BI17" s="32">
        <f t="shared" si="20"/>
        <v>1</v>
      </c>
      <c r="BJ17" s="32">
        <f t="shared" si="20"/>
        <v>1</v>
      </c>
      <c r="BK17" s="32">
        <f t="shared" si="20"/>
        <v>1</v>
      </c>
      <c r="BL17" s="32">
        <f t="shared" si="20"/>
        <v>1</v>
      </c>
      <c r="BM17" s="32">
        <f t="shared" si="20"/>
        <v>1</v>
      </c>
      <c r="BN17" s="32">
        <f t="shared" si="20"/>
        <v>1</v>
      </c>
      <c r="BO17" s="32">
        <f t="shared" si="20"/>
        <v>1</v>
      </c>
      <c r="BP17" s="32">
        <f t="shared" si="20"/>
        <v>1</v>
      </c>
      <c r="BQ17" s="32">
        <f t="shared" si="20"/>
        <v>1</v>
      </c>
      <c r="BR17" s="32">
        <f t="shared" si="20"/>
        <v>1</v>
      </c>
      <c r="BS17" s="32">
        <f t="shared" si="20"/>
        <v>1</v>
      </c>
      <c r="BT17" s="32">
        <f t="shared" si="20"/>
        <v>1</v>
      </c>
      <c r="BU17" s="32">
        <f t="shared" si="20"/>
        <v>1</v>
      </c>
      <c r="BV17" s="32">
        <f t="shared" si="20"/>
        <v>1</v>
      </c>
      <c r="BW17" s="32">
        <f t="shared" si="20"/>
        <v>1</v>
      </c>
      <c r="BX17" s="32">
        <f t="shared" si="20"/>
        <v>1</v>
      </c>
      <c r="BY17" s="32">
        <f t="shared" si="20"/>
        <v>1</v>
      </c>
      <c r="BZ17" s="32">
        <f t="shared" si="20"/>
        <v>1</v>
      </c>
      <c r="CA17" s="32">
        <f t="shared" si="20"/>
        <v>1</v>
      </c>
      <c r="CB17" s="32">
        <f t="shared" si="20"/>
        <v>1</v>
      </c>
      <c r="CC17" s="32">
        <f t="shared" si="20"/>
        <v>1</v>
      </c>
      <c r="CD17" s="32">
        <f t="shared" si="20"/>
        <v>1</v>
      </c>
      <c r="CE17" s="32">
        <f t="shared" si="19"/>
        <v>1</v>
      </c>
      <c r="CF17" s="32">
        <f t="shared" si="19"/>
        <v>1</v>
      </c>
      <c r="CG17" s="32">
        <f t="shared" si="19"/>
        <v>1</v>
      </c>
      <c r="CH17" s="32">
        <f t="shared" si="19"/>
        <v>1</v>
      </c>
      <c r="CI17" s="32">
        <f t="shared" si="19"/>
        <v>1</v>
      </c>
      <c r="CJ17" s="32">
        <f t="shared" si="19"/>
        <v>1</v>
      </c>
      <c r="CK17" s="32">
        <f t="shared" si="19"/>
        <v>1</v>
      </c>
      <c r="CL17" s="32">
        <f t="shared" si="19"/>
        <v>1</v>
      </c>
      <c r="CM17" s="32">
        <f t="shared" si="19"/>
        <v>1</v>
      </c>
      <c r="CN17" s="32">
        <f t="shared" si="19"/>
        <v>1</v>
      </c>
      <c r="CO17" s="32">
        <f t="shared" si="19"/>
        <v>1</v>
      </c>
      <c r="CP17" s="32">
        <f t="shared" si="19"/>
        <v>1</v>
      </c>
      <c r="CQ17" s="32">
        <f t="shared" si="19"/>
        <v>1</v>
      </c>
      <c r="CR17" s="32">
        <f t="shared" si="19"/>
        <v>1</v>
      </c>
      <c r="CS17" s="32">
        <f t="shared" si="19"/>
        <v>1</v>
      </c>
      <c r="CT17" s="32">
        <f t="shared" si="19"/>
        <v>0</v>
      </c>
      <c r="CU17" s="32">
        <f t="shared" si="19"/>
        <v>0</v>
      </c>
      <c r="CV17" s="32">
        <f t="shared" si="19"/>
        <v>0</v>
      </c>
      <c r="CW17" s="32">
        <f t="shared" si="19"/>
        <v>0</v>
      </c>
      <c r="CX17" s="32">
        <f t="shared" si="19"/>
        <v>0</v>
      </c>
      <c r="CY17" s="32">
        <f t="shared" si="19"/>
        <v>0</v>
      </c>
      <c r="CZ17" s="32">
        <f t="shared" si="19"/>
        <v>0</v>
      </c>
    </row>
    <row r="18" spans="1:104" x14ac:dyDescent="0.2">
      <c r="A18" s="1" t="s">
        <v>22</v>
      </c>
      <c r="B18" s="1" t="s">
        <v>128</v>
      </c>
      <c r="C18" s="2" t="s">
        <v>101</v>
      </c>
      <c r="D18" s="29" t="s">
        <v>102</v>
      </c>
      <c r="E18" s="42">
        <v>6</v>
      </c>
      <c r="F18" s="37" t="s">
        <v>32</v>
      </c>
      <c r="G18" s="37" t="s">
        <v>133</v>
      </c>
      <c r="H18" s="37" t="s">
        <v>131</v>
      </c>
      <c r="I18" s="6">
        <f t="shared" si="14"/>
        <v>44</v>
      </c>
      <c r="J18" s="6">
        <f t="shared" si="9"/>
        <v>37</v>
      </c>
      <c r="K18" s="55">
        <f t="shared" si="10"/>
        <v>0</v>
      </c>
      <c r="L18" s="55">
        <f t="shared" si="10"/>
        <v>180</v>
      </c>
      <c r="M18" s="55">
        <f t="shared" si="10"/>
        <v>153</v>
      </c>
      <c r="N18" s="55">
        <f t="shared" si="10"/>
        <v>0</v>
      </c>
      <c r="O18" s="31">
        <v>45999</v>
      </c>
      <c r="P18" s="31">
        <v>46043</v>
      </c>
      <c r="Q18" s="5" t="s">
        <v>140</v>
      </c>
      <c r="R18" s="32">
        <f t="shared" si="11"/>
        <v>0</v>
      </c>
      <c r="S18" s="32">
        <f t="shared" si="20"/>
        <v>0</v>
      </c>
      <c r="T18" s="32">
        <f t="shared" si="20"/>
        <v>0</v>
      </c>
      <c r="U18" s="32">
        <f t="shared" si="20"/>
        <v>0</v>
      </c>
      <c r="V18" s="32">
        <f t="shared" si="20"/>
        <v>0</v>
      </c>
      <c r="W18" s="32">
        <f t="shared" si="20"/>
        <v>0</v>
      </c>
      <c r="X18" s="32">
        <f t="shared" si="20"/>
        <v>0</v>
      </c>
      <c r="Y18" s="32">
        <f t="shared" si="20"/>
        <v>0</v>
      </c>
      <c r="Z18" s="32">
        <f t="shared" si="20"/>
        <v>0</v>
      </c>
      <c r="AA18" s="32">
        <f t="shared" si="20"/>
        <v>0</v>
      </c>
      <c r="AB18" s="32">
        <f t="shared" si="20"/>
        <v>0</v>
      </c>
      <c r="AC18" s="32">
        <f t="shared" si="20"/>
        <v>0</v>
      </c>
      <c r="AD18" s="32">
        <f t="shared" si="20"/>
        <v>0</v>
      </c>
      <c r="AE18" s="32">
        <f t="shared" si="20"/>
        <v>0</v>
      </c>
      <c r="AF18" s="32">
        <f t="shared" si="20"/>
        <v>0</v>
      </c>
      <c r="AG18" s="32">
        <f t="shared" si="20"/>
        <v>0</v>
      </c>
      <c r="AH18" s="32">
        <f t="shared" si="20"/>
        <v>0</v>
      </c>
      <c r="AI18" s="32">
        <f t="shared" si="20"/>
        <v>0</v>
      </c>
      <c r="AJ18" s="32">
        <f t="shared" si="20"/>
        <v>0</v>
      </c>
      <c r="AK18" s="32">
        <f t="shared" si="20"/>
        <v>0</v>
      </c>
      <c r="AL18" s="32">
        <f t="shared" si="20"/>
        <v>0</v>
      </c>
      <c r="AM18" s="32">
        <f t="shared" si="20"/>
        <v>0</v>
      </c>
      <c r="AN18" s="32">
        <f t="shared" si="20"/>
        <v>0</v>
      </c>
      <c r="AO18" s="32">
        <f t="shared" si="20"/>
        <v>0</v>
      </c>
      <c r="AP18" s="32">
        <f t="shared" si="20"/>
        <v>0</v>
      </c>
      <c r="AQ18" s="32">
        <f t="shared" si="20"/>
        <v>0</v>
      </c>
      <c r="AR18" s="32">
        <f t="shared" si="20"/>
        <v>0</v>
      </c>
      <c r="AS18" s="32">
        <f t="shared" si="20"/>
        <v>0</v>
      </c>
      <c r="AT18" s="32">
        <f t="shared" si="20"/>
        <v>1</v>
      </c>
      <c r="AU18" s="32">
        <f t="shared" si="20"/>
        <v>1</v>
      </c>
      <c r="AV18" s="32">
        <f t="shared" si="20"/>
        <v>1</v>
      </c>
      <c r="AW18" s="32">
        <f t="shared" si="20"/>
        <v>1</v>
      </c>
      <c r="AX18" s="32">
        <f t="shared" si="20"/>
        <v>1</v>
      </c>
      <c r="AY18" s="32">
        <f t="shared" si="20"/>
        <v>1</v>
      </c>
      <c r="AZ18" s="32">
        <f t="shared" si="20"/>
        <v>1</v>
      </c>
      <c r="BA18" s="32">
        <f t="shared" si="20"/>
        <v>1</v>
      </c>
      <c r="BB18" s="32">
        <f t="shared" si="20"/>
        <v>1</v>
      </c>
      <c r="BC18" s="32">
        <f t="shared" si="20"/>
        <v>1</v>
      </c>
      <c r="BD18" s="32">
        <f t="shared" si="20"/>
        <v>1</v>
      </c>
      <c r="BE18" s="32">
        <f t="shared" si="20"/>
        <v>1</v>
      </c>
      <c r="BF18" s="32">
        <f t="shared" si="20"/>
        <v>1</v>
      </c>
      <c r="BG18" s="32">
        <f t="shared" si="20"/>
        <v>1</v>
      </c>
      <c r="BH18" s="32">
        <f t="shared" si="20"/>
        <v>1</v>
      </c>
      <c r="BI18" s="32">
        <f t="shared" si="20"/>
        <v>1</v>
      </c>
      <c r="BJ18" s="32">
        <f t="shared" si="20"/>
        <v>1</v>
      </c>
      <c r="BK18" s="32">
        <f t="shared" si="20"/>
        <v>1</v>
      </c>
      <c r="BL18" s="32">
        <f t="shared" si="20"/>
        <v>1</v>
      </c>
      <c r="BM18" s="32">
        <f t="shared" si="20"/>
        <v>1</v>
      </c>
      <c r="BN18" s="32">
        <f t="shared" si="20"/>
        <v>1</v>
      </c>
      <c r="BO18" s="32">
        <f t="shared" si="20"/>
        <v>1</v>
      </c>
      <c r="BP18" s="32">
        <f t="shared" si="20"/>
        <v>1</v>
      </c>
      <c r="BQ18" s="32">
        <f t="shared" si="20"/>
        <v>1</v>
      </c>
      <c r="BR18" s="32">
        <f t="shared" si="20"/>
        <v>1</v>
      </c>
      <c r="BS18" s="32">
        <f t="shared" si="20"/>
        <v>1</v>
      </c>
      <c r="BT18" s="32">
        <f t="shared" si="20"/>
        <v>1</v>
      </c>
      <c r="BU18" s="32">
        <f t="shared" si="20"/>
        <v>1</v>
      </c>
      <c r="BV18" s="32">
        <f t="shared" si="20"/>
        <v>1</v>
      </c>
      <c r="BW18" s="32">
        <f t="shared" si="20"/>
        <v>1</v>
      </c>
      <c r="BX18" s="32">
        <f t="shared" si="20"/>
        <v>1</v>
      </c>
      <c r="BY18" s="32">
        <f t="shared" si="20"/>
        <v>1</v>
      </c>
      <c r="BZ18" s="32">
        <f t="shared" si="20"/>
        <v>1</v>
      </c>
      <c r="CA18" s="32">
        <f t="shared" si="20"/>
        <v>1</v>
      </c>
      <c r="CB18" s="32">
        <f t="shared" si="20"/>
        <v>1</v>
      </c>
      <c r="CC18" s="32">
        <f t="shared" si="20"/>
        <v>1</v>
      </c>
      <c r="CD18" s="32">
        <f t="shared" si="20"/>
        <v>1</v>
      </c>
      <c r="CE18" s="32">
        <f t="shared" si="19"/>
        <v>1</v>
      </c>
      <c r="CF18" s="32">
        <f t="shared" si="19"/>
        <v>1</v>
      </c>
      <c r="CG18" s="32">
        <f t="shared" si="19"/>
        <v>1</v>
      </c>
      <c r="CH18" s="32">
        <f t="shared" si="19"/>
        <v>1</v>
      </c>
      <c r="CI18" s="32">
        <f t="shared" si="19"/>
        <v>1</v>
      </c>
      <c r="CJ18" s="32">
        <f t="shared" si="19"/>
        <v>1</v>
      </c>
      <c r="CK18" s="32">
        <f t="shared" si="19"/>
        <v>1</v>
      </c>
      <c r="CL18" s="32">
        <f t="shared" si="19"/>
        <v>0</v>
      </c>
      <c r="CM18" s="32">
        <f t="shared" si="19"/>
        <v>0</v>
      </c>
      <c r="CN18" s="32">
        <f t="shared" si="19"/>
        <v>0</v>
      </c>
      <c r="CO18" s="32">
        <f t="shared" si="19"/>
        <v>0</v>
      </c>
      <c r="CP18" s="32">
        <f t="shared" si="19"/>
        <v>0</v>
      </c>
      <c r="CQ18" s="32">
        <f t="shared" si="19"/>
        <v>0</v>
      </c>
      <c r="CR18" s="32">
        <f t="shared" si="19"/>
        <v>0</v>
      </c>
      <c r="CS18" s="32">
        <f t="shared" si="19"/>
        <v>0</v>
      </c>
      <c r="CT18" s="32">
        <f t="shared" si="19"/>
        <v>0</v>
      </c>
      <c r="CU18" s="32">
        <f t="shared" si="19"/>
        <v>0</v>
      </c>
      <c r="CV18" s="32">
        <f t="shared" si="19"/>
        <v>0</v>
      </c>
      <c r="CW18" s="32">
        <f t="shared" si="19"/>
        <v>0</v>
      </c>
      <c r="CX18" s="32">
        <f t="shared" si="19"/>
        <v>0</v>
      </c>
      <c r="CY18" s="32">
        <f t="shared" si="19"/>
        <v>0</v>
      </c>
      <c r="CZ18" s="32">
        <f t="shared" si="19"/>
        <v>0</v>
      </c>
    </row>
    <row r="19" spans="1:104" x14ac:dyDescent="0.2">
      <c r="A19" s="1" t="s">
        <v>22</v>
      </c>
      <c r="B19" s="1" t="s">
        <v>128</v>
      </c>
      <c r="C19" s="2" t="s">
        <v>101</v>
      </c>
      <c r="D19" s="29" t="s">
        <v>102</v>
      </c>
      <c r="E19" s="42">
        <v>7</v>
      </c>
      <c r="F19" s="37" t="s">
        <v>32</v>
      </c>
      <c r="G19" s="37" t="s">
        <v>86</v>
      </c>
      <c r="H19" s="37" t="s">
        <v>131</v>
      </c>
      <c r="I19" s="6">
        <f t="shared" si="14"/>
        <v>44</v>
      </c>
      <c r="J19" s="6">
        <f t="shared" si="9"/>
        <v>37</v>
      </c>
      <c r="K19" s="55">
        <f t="shared" si="10"/>
        <v>0</v>
      </c>
      <c r="L19" s="55">
        <f t="shared" si="10"/>
        <v>180</v>
      </c>
      <c r="M19" s="55">
        <f t="shared" si="10"/>
        <v>153</v>
      </c>
      <c r="N19" s="55">
        <f t="shared" si="10"/>
        <v>0</v>
      </c>
      <c r="O19" s="31">
        <v>45999</v>
      </c>
      <c r="P19" s="31">
        <v>46043</v>
      </c>
      <c r="Q19" s="5" t="s">
        <v>141</v>
      </c>
      <c r="R19" s="32">
        <f t="shared" si="11"/>
        <v>0</v>
      </c>
      <c r="S19" s="32">
        <f t="shared" si="20"/>
        <v>0</v>
      </c>
      <c r="T19" s="32">
        <f t="shared" si="20"/>
        <v>0</v>
      </c>
      <c r="U19" s="32">
        <f t="shared" si="20"/>
        <v>0</v>
      </c>
      <c r="V19" s="32">
        <f t="shared" si="20"/>
        <v>0</v>
      </c>
      <c r="W19" s="32">
        <f t="shared" si="20"/>
        <v>0</v>
      </c>
      <c r="X19" s="32">
        <f t="shared" si="20"/>
        <v>0</v>
      </c>
      <c r="Y19" s="32">
        <f t="shared" si="20"/>
        <v>0</v>
      </c>
      <c r="Z19" s="32">
        <f t="shared" si="20"/>
        <v>0</v>
      </c>
      <c r="AA19" s="32">
        <f t="shared" si="20"/>
        <v>0</v>
      </c>
      <c r="AB19" s="32">
        <f t="shared" si="20"/>
        <v>0</v>
      </c>
      <c r="AC19" s="32">
        <f t="shared" si="20"/>
        <v>0</v>
      </c>
      <c r="AD19" s="32">
        <f t="shared" si="20"/>
        <v>0</v>
      </c>
      <c r="AE19" s="32">
        <f t="shared" si="20"/>
        <v>0</v>
      </c>
      <c r="AF19" s="32">
        <f t="shared" si="20"/>
        <v>0</v>
      </c>
      <c r="AG19" s="32">
        <f t="shared" si="20"/>
        <v>0</v>
      </c>
      <c r="AH19" s="32">
        <f t="shared" si="20"/>
        <v>0</v>
      </c>
      <c r="AI19" s="32">
        <f t="shared" si="20"/>
        <v>0</v>
      </c>
      <c r="AJ19" s="32">
        <f t="shared" si="20"/>
        <v>0</v>
      </c>
      <c r="AK19" s="32">
        <f t="shared" si="20"/>
        <v>0</v>
      </c>
      <c r="AL19" s="32">
        <f t="shared" si="20"/>
        <v>0</v>
      </c>
      <c r="AM19" s="32">
        <f t="shared" si="20"/>
        <v>0</v>
      </c>
      <c r="AN19" s="32">
        <f t="shared" si="20"/>
        <v>0</v>
      </c>
      <c r="AO19" s="32">
        <f t="shared" si="20"/>
        <v>0</v>
      </c>
      <c r="AP19" s="32">
        <f t="shared" si="20"/>
        <v>0</v>
      </c>
      <c r="AQ19" s="32">
        <f t="shared" si="20"/>
        <v>0</v>
      </c>
      <c r="AR19" s="32">
        <f t="shared" si="20"/>
        <v>0</v>
      </c>
      <c r="AS19" s="32">
        <f t="shared" si="20"/>
        <v>0</v>
      </c>
      <c r="AT19" s="32">
        <f t="shared" si="20"/>
        <v>1</v>
      </c>
      <c r="AU19" s="32">
        <f t="shared" si="20"/>
        <v>1</v>
      </c>
      <c r="AV19" s="32">
        <f t="shared" si="20"/>
        <v>1</v>
      </c>
      <c r="AW19" s="32">
        <f t="shared" si="20"/>
        <v>1</v>
      </c>
      <c r="AX19" s="32">
        <f t="shared" si="20"/>
        <v>1</v>
      </c>
      <c r="AY19" s="32">
        <f t="shared" si="20"/>
        <v>1</v>
      </c>
      <c r="AZ19" s="32">
        <f t="shared" si="20"/>
        <v>1</v>
      </c>
      <c r="BA19" s="32">
        <f t="shared" si="20"/>
        <v>1</v>
      </c>
      <c r="BB19" s="32">
        <f t="shared" si="20"/>
        <v>1</v>
      </c>
      <c r="BC19" s="32">
        <f t="shared" si="20"/>
        <v>1</v>
      </c>
      <c r="BD19" s="32">
        <f t="shared" si="20"/>
        <v>1</v>
      </c>
      <c r="BE19" s="32">
        <f t="shared" si="20"/>
        <v>1</v>
      </c>
      <c r="BF19" s="32">
        <f t="shared" si="20"/>
        <v>1</v>
      </c>
      <c r="BG19" s="32">
        <f t="shared" si="20"/>
        <v>1</v>
      </c>
      <c r="BH19" s="32">
        <f t="shared" si="20"/>
        <v>1</v>
      </c>
      <c r="BI19" s="32">
        <f t="shared" si="20"/>
        <v>1</v>
      </c>
      <c r="BJ19" s="32">
        <f t="shared" si="20"/>
        <v>1</v>
      </c>
      <c r="BK19" s="32">
        <f t="shared" si="20"/>
        <v>1</v>
      </c>
      <c r="BL19" s="32">
        <f t="shared" si="20"/>
        <v>1</v>
      </c>
      <c r="BM19" s="32">
        <f t="shared" si="20"/>
        <v>1</v>
      </c>
      <c r="BN19" s="32">
        <f t="shared" si="20"/>
        <v>1</v>
      </c>
      <c r="BO19" s="32">
        <f t="shared" si="20"/>
        <v>1</v>
      </c>
      <c r="BP19" s="32">
        <f t="shared" si="20"/>
        <v>1</v>
      </c>
      <c r="BQ19" s="32">
        <f t="shared" si="20"/>
        <v>1</v>
      </c>
      <c r="BR19" s="32">
        <f t="shared" si="20"/>
        <v>1</v>
      </c>
      <c r="BS19" s="32">
        <f t="shared" si="20"/>
        <v>1</v>
      </c>
      <c r="BT19" s="32">
        <f t="shared" si="20"/>
        <v>1</v>
      </c>
      <c r="BU19" s="32">
        <f t="shared" si="20"/>
        <v>1</v>
      </c>
      <c r="BV19" s="32">
        <f t="shared" si="20"/>
        <v>1</v>
      </c>
      <c r="BW19" s="32">
        <f t="shared" si="20"/>
        <v>1</v>
      </c>
      <c r="BX19" s="32">
        <f t="shared" si="20"/>
        <v>1</v>
      </c>
      <c r="BY19" s="32">
        <f t="shared" si="20"/>
        <v>1</v>
      </c>
      <c r="BZ19" s="32">
        <f t="shared" si="20"/>
        <v>1</v>
      </c>
      <c r="CA19" s="32">
        <f t="shared" si="20"/>
        <v>1</v>
      </c>
      <c r="CB19" s="32">
        <f t="shared" si="20"/>
        <v>1</v>
      </c>
      <c r="CC19" s="32">
        <f t="shared" si="20"/>
        <v>1</v>
      </c>
      <c r="CD19" s="32">
        <f t="shared" si="20"/>
        <v>1</v>
      </c>
      <c r="CE19" s="32">
        <f t="shared" si="19"/>
        <v>1</v>
      </c>
      <c r="CF19" s="32">
        <f t="shared" si="19"/>
        <v>1</v>
      </c>
      <c r="CG19" s="32">
        <f t="shared" si="19"/>
        <v>1</v>
      </c>
      <c r="CH19" s="32">
        <f t="shared" si="19"/>
        <v>1</v>
      </c>
      <c r="CI19" s="32">
        <f t="shared" si="19"/>
        <v>1</v>
      </c>
      <c r="CJ19" s="32">
        <f t="shared" si="19"/>
        <v>1</v>
      </c>
      <c r="CK19" s="32">
        <f t="shared" si="19"/>
        <v>1</v>
      </c>
      <c r="CL19" s="32">
        <f t="shared" si="19"/>
        <v>0</v>
      </c>
      <c r="CM19" s="32">
        <f t="shared" si="19"/>
        <v>0</v>
      </c>
      <c r="CN19" s="32">
        <f t="shared" si="19"/>
        <v>0</v>
      </c>
      <c r="CO19" s="32">
        <f t="shared" si="19"/>
        <v>0</v>
      </c>
      <c r="CP19" s="32">
        <f t="shared" si="19"/>
        <v>0</v>
      </c>
      <c r="CQ19" s="32">
        <f t="shared" si="19"/>
        <v>0</v>
      </c>
      <c r="CR19" s="32">
        <f t="shared" si="19"/>
        <v>0</v>
      </c>
      <c r="CS19" s="32">
        <f t="shared" si="19"/>
        <v>0</v>
      </c>
      <c r="CT19" s="32">
        <f t="shared" si="19"/>
        <v>0</v>
      </c>
      <c r="CU19" s="32">
        <f t="shared" si="19"/>
        <v>0</v>
      </c>
      <c r="CV19" s="32">
        <f t="shared" si="19"/>
        <v>0</v>
      </c>
      <c r="CW19" s="32">
        <f t="shared" si="19"/>
        <v>0</v>
      </c>
      <c r="CX19" s="32">
        <f t="shared" si="19"/>
        <v>0</v>
      </c>
      <c r="CY19" s="32">
        <f t="shared" si="19"/>
        <v>0</v>
      </c>
      <c r="CZ19" s="32">
        <f t="shared" si="19"/>
        <v>0</v>
      </c>
    </row>
    <row r="20" spans="1:104" x14ac:dyDescent="0.2">
      <c r="A20" s="1" t="s">
        <v>22</v>
      </c>
      <c r="B20" s="1" t="s">
        <v>128</v>
      </c>
      <c r="C20" s="2" t="s">
        <v>101</v>
      </c>
      <c r="D20" s="29" t="s">
        <v>102</v>
      </c>
      <c r="E20" s="42">
        <v>8</v>
      </c>
      <c r="F20" s="37" t="s">
        <v>32</v>
      </c>
      <c r="G20" s="37" t="s">
        <v>142</v>
      </c>
      <c r="H20" s="37" t="s">
        <v>131</v>
      </c>
      <c r="I20" s="6">
        <f t="shared" si="14"/>
        <v>44</v>
      </c>
      <c r="J20" s="6">
        <f t="shared" si="9"/>
        <v>37</v>
      </c>
      <c r="K20" s="55">
        <f t="shared" si="10"/>
        <v>0</v>
      </c>
      <c r="L20" s="55">
        <f t="shared" si="10"/>
        <v>180</v>
      </c>
      <c r="M20" s="55">
        <f t="shared" si="10"/>
        <v>153</v>
      </c>
      <c r="N20" s="55">
        <f t="shared" si="10"/>
        <v>0</v>
      </c>
      <c r="O20" s="31">
        <v>45999</v>
      </c>
      <c r="P20" s="31">
        <v>46043</v>
      </c>
      <c r="Q20" s="5" t="s">
        <v>143</v>
      </c>
      <c r="R20" s="32">
        <f t="shared" si="11"/>
        <v>0</v>
      </c>
      <c r="S20" s="32">
        <f t="shared" si="20"/>
        <v>0</v>
      </c>
      <c r="T20" s="32">
        <f t="shared" si="20"/>
        <v>0</v>
      </c>
      <c r="U20" s="32">
        <f t="shared" si="20"/>
        <v>0</v>
      </c>
      <c r="V20" s="32">
        <f t="shared" si="20"/>
        <v>0</v>
      </c>
      <c r="W20" s="32">
        <f t="shared" si="20"/>
        <v>0</v>
      </c>
      <c r="X20" s="32">
        <f t="shared" si="20"/>
        <v>0</v>
      </c>
      <c r="Y20" s="32">
        <f t="shared" si="20"/>
        <v>0</v>
      </c>
      <c r="Z20" s="32">
        <f t="shared" si="20"/>
        <v>0</v>
      </c>
      <c r="AA20" s="32">
        <f t="shared" si="20"/>
        <v>0</v>
      </c>
      <c r="AB20" s="32">
        <f t="shared" si="20"/>
        <v>0</v>
      </c>
      <c r="AC20" s="32">
        <f t="shared" si="20"/>
        <v>0</v>
      </c>
      <c r="AD20" s="32">
        <f t="shared" si="20"/>
        <v>0</v>
      </c>
      <c r="AE20" s="32">
        <f t="shared" si="20"/>
        <v>0</v>
      </c>
      <c r="AF20" s="32">
        <f t="shared" si="20"/>
        <v>0</v>
      </c>
      <c r="AG20" s="32">
        <f t="shared" si="20"/>
        <v>0</v>
      </c>
      <c r="AH20" s="32">
        <f t="shared" si="20"/>
        <v>0</v>
      </c>
      <c r="AI20" s="32">
        <f t="shared" si="20"/>
        <v>0</v>
      </c>
      <c r="AJ20" s="32">
        <f t="shared" si="20"/>
        <v>0</v>
      </c>
      <c r="AK20" s="32">
        <f t="shared" si="20"/>
        <v>0</v>
      </c>
      <c r="AL20" s="32">
        <f t="shared" si="20"/>
        <v>0</v>
      </c>
      <c r="AM20" s="32">
        <f t="shared" si="20"/>
        <v>0</v>
      </c>
      <c r="AN20" s="32">
        <f t="shared" si="20"/>
        <v>0</v>
      </c>
      <c r="AO20" s="32">
        <f t="shared" si="20"/>
        <v>0</v>
      </c>
      <c r="AP20" s="32">
        <f t="shared" si="20"/>
        <v>0</v>
      </c>
      <c r="AQ20" s="32">
        <f t="shared" si="20"/>
        <v>0</v>
      </c>
      <c r="AR20" s="32">
        <f t="shared" si="20"/>
        <v>0</v>
      </c>
      <c r="AS20" s="32">
        <f t="shared" si="20"/>
        <v>0</v>
      </c>
      <c r="AT20" s="32">
        <f t="shared" si="20"/>
        <v>1</v>
      </c>
      <c r="AU20" s="32">
        <f t="shared" si="20"/>
        <v>1</v>
      </c>
      <c r="AV20" s="32">
        <f t="shared" si="20"/>
        <v>1</v>
      </c>
      <c r="AW20" s="32">
        <f t="shared" si="20"/>
        <v>1</v>
      </c>
      <c r="AX20" s="32">
        <f t="shared" si="20"/>
        <v>1</v>
      </c>
      <c r="AY20" s="32">
        <f t="shared" si="20"/>
        <v>1</v>
      </c>
      <c r="AZ20" s="32">
        <f t="shared" si="20"/>
        <v>1</v>
      </c>
      <c r="BA20" s="32">
        <f t="shared" si="20"/>
        <v>1</v>
      </c>
      <c r="BB20" s="32">
        <f t="shared" si="20"/>
        <v>1</v>
      </c>
      <c r="BC20" s="32">
        <f t="shared" si="20"/>
        <v>1</v>
      </c>
      <c r="BD20" s="32">
        <f t="shared" si="20"/>
        <v>1</v>
      </c>
      <c r="BE20" s="32">
        <f t="shared" si="20"/>
        <v>1</v>
      </c>
      <c r="BF20" s="32">
        <f t="shared" si="20"/>
        <v>1</v>
      </c>
      <c r="BG20" s="32">
        <f t="shared" si="20"/>
        <v>1</v>
      </c>
      <c r="BH20" s="32">
        <f t="shared" si="20"/>
        <v>1</v>
      </c>
      <c r="BI20" s="32">
        <f t="shared" si="20"/>
        <v>1</v>
      </c>
      <c r="BJ20" s="32">
        <f t="shared" si="20"/>
        <v>1</v>
      </c>
      <c r="BK20" s="32">
        <f t="shared" si="20"/>
        <v>1</v>
      </c>
      <c r="BL20" s="32">
        <f t="shared" si="20"/>
        <v>1</v>
      </c>
      <c r="BM20" s="32">
        <f t="shared" si="20"/>
        <v>1</v>
      </c>
      <c r="BN20" s="32">
        <f t="shared" si="20"/>
        <v>1</v>
      </c>
      <c r="BO20" s="32">
        <f t="shared" si="20"/>
        <v>1</v>
      </c>
      <c r="BP20" s="32">
        <f t="shared" si="20"/>
        <v>1</v>
      </c>
      <c r="BQ20" s="32">
        <f t="shared" si="20"/>
        <v>1</v>
      </c>
      <c r="BR20" s="32">
        <f t="shared" si="20"/>
        <v>1</v>
      </c>
      <c r="BS20" s="32">
        <f t="shared" si="20"/>
        <v>1</v>
      </c>
      <c r="BT20" s="32">
        <f t="shared" si="20"/>
        <v>1</v>
      </c>
      <c r="BU20" s="32">
        <f t="shared" si="20"/>
        <v>1</v>
      </c>
      <c r="BV20" s="32">
        <f t="shared" si="20"/>
        <v>1</v>
      </c>
      <c r="BW20" s="32">
        <f t="shared" si="20"/>
        <v>1</v>
      </c>
      <c r="BX20" s="32">
        <f t="shared" si="20"/>
        <v>1</v>
      </c>
      <c r="BY20" s="32">
        <f t="shared" si="20"/>
        <v>1</v>
      </c>
      <c r="BZ20" s="32">
        <f t="shared" si="20"/>
        <v>1</v>
      </c>
      <c r="CA20" s="32">
        <f t="shared" si="20"/>
        <v>1</v>
      </c>
      <c r="CB20" s="32">
        <f t="shared" si="20"/>
        <v>1</v>
      </c>
      <c r="CC20" s="32">
        <f t="shared" si="20"/>
        <v>1</v>
      </c>
      <c r="CD20" s="32">
        <f t="shared" ref="CD20:CZ22" si="21">IF($F20=" ", " ", IF(AND(CD$4&gt;=$O20,CD$4&lt;$P20),1,0))</f>
        <v>1</v>
      </c>
      <c r="CE20" s="32">
        <f t="shared" si="21"/>
        <v>1</v>
      </c>
      <c r="CF20" s="32">
        <f t="shared" si="21"/>
        <v>1</v>
      </c>
      <c r="CG20" s="32">
        <f t="shared" si="21"/>
        <v>1</v>
      </c>
      <c r="CH20" s="32">
        <f t="shared" si="21"/>
        <v>1</v>
      </c>
      <c r="CI20" s="32">
        <f t="shared" si="21"/>
        <v>1</v>
      </c>
      <c r="CJ20" s="32">
        <f t="shared" si="21"/>
        <v>1</v>
      </c>
      <c r="CK20" s="32">
        <f t="shared" si="21"/>
        <v>1</v>
      </c>
      <c r="CL20" s="32">
        <f t="shared" si="21"/>
        <v>0</v>
      </c>
      <c r="CM20" s="32">
        <f t="shared" si="21"/>
        <v>0</v>
      </c>
      <c r="CN20" s="32">
        <f t="shared" si="21"/>
        <v>0</v>
      </c>
      <c r="CO20" s="32">
        <f t="shared" si="21"/>
        <v>0</v>
      </c>
      <c r="CP20" s="32">
        <f t="shared" si="21"/>
        <v>0</v>
      </c>
      <c r="CQ20" s="32">
        <f t="shared" si="21"/>
        <v>0</v>
      </c>
      <c r="CR20" s="32">
        <f t="shared" si="21"/>
        <v>0</v>
      </c>
      <c r="CS20" s="32">
        <f t="shared" si="21"/>
        <v>0</v>
      </c>
      <c r="CT20" s="32">
        <f t="shared" si="21"/>
        <v>0</v>
      </c>
      <c r="CU20" s="32">
        <f t="shared" si="21"/>
        <v>0</v>
      </c>
      <c r="CV20" s="32">
        <f t="shared" si="21"/>
        <v>0</v>
      </c>
      <c r="CW20" s="32">
        <f t="shared" si="21"/>
        <v>0</v>
      </c>
      <c r="CX20" s="32">
        <f t="shared" si="21"/>
        <v>0</v>
      </c>
      <c r="CY20" s="32">
        <f t="shared" si="21"/>
        <v>0</v>
      </c>
      <c r="CZ20" s="32">
        <f t="shared" si="21"/>
        <v>0</v>
      </c>
    </row>
    <row r="21" spans="1:104" x14ac:dyDescent="0.2">
      <c r="A21" s="1" t="s">
        <v>22</v>
      </c>
      <c r="B21" s="1" t="s">
        <v>128</v>
      </c>
      <c r="C21" s="2" t="s">
        <v>101</v>
      </c>
      <c r="D21" s="29" t="s">
        <v>102</v>
      </c>
      <c r="E21" s="42">
        <v>9</v>
      </c>
      <c r="F21" s="37" t="s">
        <v>32</v>
      </c>
      <c r="G21" s="37" t="s">
        <v>32</v>
      </c>
      <c r="H21" s="37" t="s">
        <v>131</v>
      </c>
      <c r="I21" s="6">
        <f t="shared" si="14"/>
        <v>44</v>
      </c>
      <c r="J21" s="6">
        <f t="shared" si="9"/>
        <v>37</v>
      </c>
      <c r="K21" s="55">
        <f t="shared" si="10"/>
        <v>0</v>
      </c>
      <c r="L21" s="55">
        <f t="shared" si="10"/>
        <v>180</v>
      </c>
      <c r="M21" s="55">
        <f t="shared" si="10"/>
        <v>153</v>
      </c>
      <c r="N21" s="55">
        <f t="shared" si="10"/>
        <v>0</v>
      </c>
      <c r="O21" s="31">
        <v>45999</v>
      </c>
      <c r="P21" s="31">
        <v>46043</v>
      </c>
      <c r="Q21" s="5" t="s">
        <v>144</v>
      </c>
      <c r="R21" s="32">
        <f t="shared" si="11"/>
        <v>0</v>
      </c>
      <c r="S21" s="32">
        <f t="shared" ref="S21:CD23" si="22">IF($F21=" ", " ", IF(AND(S$4&gt;=$O21,S$4&lt;$P21),1,0))</f>
        <v>0</v>
      </c>
      <c r="T21" s="32">
        <f t="shared" si="22"/>
        <v>0</v>
      </c>
      <c r="U21" s="32">
        <f t="shared" si="22"/>
        <v>0</v>
      </c>
      <c r="V21" s="32">
        <f t="shared" si="22"/>
        <v>0</v>
      </c>
      <c r="W21" s="32">
        <f t="shared" si="22"/>
        <v>0</v>
      </c>
      <c r="X21" s="32">
        <f t="shared" si="22"/>
        <v>0</v>
      </c>
      <c r="Y21" s="32">
        <f t="shared" si="22"/>
        <v>0</v>
      </c>
      <c r="Z21" s="32">
        <f t="shared" si="22"/>
        <v>0</v>
      </c>
      <c r="AA21" s="32">
        <f t="shared" si="22"/>
        <v>0</v>
      </c>
      <c r="AB21" s="32">
        <f t="shared" si="22"/>
        <v>0</v>
      </c>
      <c r="AC21" s="32">
        <f t="shared" si="22"/>
        <v>0</v>
      </c>
      <c r="AD21" s="32">
        <f t="shared" si="22"/>
        <v>0</v>
      </c>
      <c r="AE21" s="32">
        <f t="shared" si="22"/>
        <v>0</v>
      </c>
      <c r="AF21" s="32">
        <f t="shared" si="22"/>
        <v>0</v>
      </c>
      <c r="AG21" s="32">
        <f t="shared" si="22"/>
        <v>0</v>
      </c>
      <c r="AH21" s="32">
        <f t="shared" si="22"/>
        <v>0</v>
      </c>
      <c r="AI21" s="32">
        <f t="shared" si="22"/>
        <v>0</v>
      </c>
      <c r="AJ21" s="32">
        <f t="shared" si="22"/>
        <v>0</v>
      </c>
      <c r="AK21" s="32">
        <f t="shared" si="22"/>
        <v>0</v>
      </c>
      <c r="AL21" s="32">
        <f t="shared" si="22"/>
        <v>0</v>
      </c>
      <c r="AM21" s="32">
        <f t="shared" si="22"/>
        <v>0</v>
      </c>
      <c r="AN21" s="32">
        <f t="shared" si="22"/>
        <v>0</v>
      </c>
      <c r="AO21" s="32">
        <f t="shared" si="22"/>
        <v>0</v>
      </c>
      <c r="AP21" s="32">
        <f t="shared" si="22"/>
        <v>0</v>
      </c>
      <c r="AQ21" s="32">
        <f t="shared" si="22"/>
        <v>0</v>
      </c>
      <c r="AR21" s="32">
        <f t="shared" si="22"/>
        <v>0</v>
      </c>
      <c r="AS21" s="32">
        <f t="shared" si="22"/>
        <v>0</v>
      </c>
      <c r="AT21" s="32">
        <f t="shared" si="22"/>
        <v>1</v>
      </c>
      <c r="AU21" s="32">
        <f t="shared" si="22"/>
        <v>1</v>
      </c>
      <c r="AV21" s="32">
        <f t="shared" si="22"/>
        <v>1</v>
      </c>
      <c r="AW21" s="32">
        <f t="shared" si="22"/>
        <v>1</v>
      </c>
      <c r="AX21" s="32">
        <f t="shared" si="22"/>
        <v>1</v>
      </c>
      <c r="AY21" s="32">
        <f t="shared" si="22"/>
        <v>1</v>
      </c>
      <c r="AZ21" s="32">
        <f t="shared" si="22"/>
        <v>1</v>
      </c>
      <c r="BA21" s="32">
        <f t="shared" si="22"/>
        <v>1</v>
      </c>
      <c r="BB21" s="32">
        <f t="shared" si="22"/>
        <v>1</v>
      </c>
      <c r="BC21" s="32">
        <f t="shared" si="22"/>
        <v>1</v>
      </c>
      <c r="BD21" s="32">
        <f t="shared" si="22"/>
        <v>1</v>
      </c>
      <c r="BE21" s="32">
        <f t="shared" si="22"/>
        <v>1</v>
      </c>
      <c r="BF21" s="32">
        <f t="shared" si="22"/>
        <v>1</v>
      </c>
      <c r="BG21" s="32">
        <f t="shared" si="22"/>
        <v>1</v>
      </c>
      <c r="BH21" s="32">
        <f t="shared" si="22"/>
        <v>1</v>
      </c>
      <c r="BI21" s="32">
        <f t="shared" si="22"/>
        <v>1</v>
      </c>
      <c r="BJ21" s="32">
        <f t="shared" si="22"/>
        <v>1</v>
      </c>
      <c r="BK21" s="32">
        <f t="shared" si="22"/>
        <v>1</v>
      </c>
      <c r="BL21" s="32">
        <f t="shared" si="22"/>
        <v>1</v>
      </c>
      <c r="BM21" s="32">
        <f t="shared" si="22"/>
        <v>1</v>
      </c>
      <c r="BN21" s="32">
        <f t="shared" si="22"/>
        <v>1</v>
      </c>
      <c r="BO21" s="32">
        <f t="shared" si="22"/>
        <v>1</v>
      </c>
      <c r="BP21" s="32">
        <f t="shared" si="22"/>
        <v>1</v>
      </c>
      <c r="BQ21" s="32">
        <f t="shared" si="22"/>
        <v>1</v>
      </c>
      <c r="BR21" s="32">
        <f t="shared" si="22"/>
        <v>1</v>
      </c>
      <c r="BS21" s="32">
        <f t="shared" si="22"/>
        <v>1</v>
      </c>
      <c r="BT21" s="32">
        <f t="shared" si="22"/>
        <v>1</v>
      </c>
      <c r="BU21" s="32">
        <f t="shared" si="22"/>
        <v>1</v>
      </c>
      <c r="BV21" s="32">
        <f t="shared" si="22"/>
        <v>1</v>
      </c>
      <c r="BW21" s="32">
        <f t="shared" si="22"/>
        <v>1</v>
      </c>
      <c r="BX21" s="32">
        <f t="shared" si="22"/>
        <v>1</v>
      </c>
      <c r="BY21" s="32">
        <f t="shared" si="22"/>
        <v>1</v>
      </c>
      <c r="BZ21" s="32">
        <f t="shared" si="22"/>
        <v>1</v>
      </c>
      <c r="CA21" s="32">
        <f t="shared" si="22"/>
        <v>1</v>
      </c>
      <c r="CB21" s="32">
        <f t="shared" si="22"/>
        <v>1</v>
      </c>
      <c r="CC21" s="32">
        <f t="shared" si="22"/>
        <v>1</v>
      </c>
      <c r="CD21" s="32">
        <f t="shared" si="22"/>
        <v>1</v>
      </c>
      <c r="CE21" s="32">
        <f t="shared" si="21"/>
        <v>1</v>
      </c>
      <c r="CF21" s="32">
        <f t="shared" si="21"/>
        <v>1</v>
      </c>
      <c r="CG21" s="32">
        <f t="shared" si="21"/>
        <v>1</v>
      </c>
      <c r="CH21" s="32">
        <f t="shared" si="21"/>
        <v>1</v>
      </c>
      <c r="CI21" s="32">
        <f t="shared" si="21"/>
        <v>1</v>
      </c>
      <c r="CJ21" s="32">
        <f t="shared" si="21"/>
        <v>1</v>
      </c>
      <c r="CK21" s="32">
        <f t="shared" si="21"/>
        <v>1</v>
      </c>
      <c r="CL21" s="32">
        <f t="shared" si="21"/>
        <v>0</v>
      </c>
      <c r="CM21" s="32">
        <f t="shared" si="21"/>
        <v>0</v>
      </c>
      <c r="CN21" s="32">
        <f t="shared" si="21"/>
        <v>0</v>
      </c>
      <c r="CO21" s="32">
        <f t="shared" si="21"/>
        <v>0</v>
      </c>
      <c r="CP21" s="32">
        <f t="shared" si="21"/>
        <v>0</v>
      </c>
      <c r="CQ21" s="32">
        <f t="shared" si="21"/>
        <v>0</v>
      </c>
      <c r="CR21" s="32">
        <f t="shared" si="21"/>
        <v>0</v>
      </c>
      <c r="CS21" s="32">
        <f t="shared" si="21"/>
        <v>0</v>
      </c>
      <c r="CT21" s="32">
        <f t="shared" si="21"/>
        <v>0</v>
      </c>
      <c r="CU21" s="32">
        <f t="shared" si="21"/>
        <v>0</v>
      </c>
      <c r="CV21" s="32">
        <f t="shared" si="21"/>
        <v>0</v>
      </c>
      <c r="CW21" s="32">
        <f t="shared" si="21"/>
        <v>0</v>
      </c>
      <c r="CX21" s="32">
        <f t="shared" si="21"/>
        <v>0</v>
      </c>
      <c r="CY21" s="32">
        <f t="shared" si="21"/>
        <v>0</v>
      </c>
      <c r="CZ21" s="32">
        <f t="shared" si="21"/>
        <v>0</v>
      </c>
    </row>
    <row r="22" spans="1:104" x14ac:dyDescent="0.2">
      <c r="A22" s="1" t="s">
        <v>22</v>
      </c>
      <c r="B22" s="1">
        <v>1.4</v>
      </c>
      <c r="C22" s="2" t="s">
        <v>83</v>
      </c>
      <c r="D22" s="29" t="s">
        <v>84</v>
      </c>
      <c r="E22" s="42" t="s">
        <v>25</v>
      </c>
      <c r="F22" s="37" t="s">
        <v>145</v>
      </c>
      <c r="G22" s="37" t="s">
        <v>27</v>
      </c>
      <c r="H22" s="37" t="s">
        <v>127</v>
      </c>
      <c r="I22" s="6">
        <f t="shared" si="14"/>
        <v>29</v>
      </c>
      <c r="J22" s="6">
        <f t="shared" si="9"/>
        <v>24</v>
      </c>
      <c r="K22" s="55">
        <f t="shared" si="10"/>
        <v>0</v>
      </c>
      <c r="L22" s="55">
        <f t="shared" si="10"/>
        <v>180</v>
      </c>
      <c r="M22" s="55">
        <f t="shared" si="10"/>
        <v>36</v>
      </c>
      <c r="N22" s="55">
        <f t="shared" si="10"/>
        <v>0</v>
      </c>
      <c r="O22" s="31">
        <v>45999</v>
      </c>
      <c r="P22" s="31">
        <v>46028</v>
      </c>
      <c r="Q22" s="5" t="s">
        <v>146</v>
      </c>
      <c r="R22" s="32">
        <f t="shared" si="11"/>
        <v>0</v>
      </c>
      <c r="S22" s="32">
        <f t="shared" si="22"/>
        <v>0</v>
      </c>
      <c r="T22" s="32">
        <f t="shared" si="22"/>
        <v>0</v>
      </c>
      <c r="U22" s="32">
        <f t="shared" si="22"/>
        <v>0</v>
      </c>
      <c r="V22" s="32">
        <f t="shared" si="22"/>
        <v>0</v>
      </c>
      <c r="W22" s="32">
        <f t="shared" si="22"/>
        <v>0</v>
      </c>
      <c r="X22" s="32">
        <f t="shared" si="22"/>
        <v>0</v>
      </c>
      <c r="Y22" s="32">
        <f t="shared" si="22"/>
        <v>0</v>
      </c>
      <c r="Z22" s="32">
        <f t="shared" si="22"/>
        <v>0</v>
      </c>
      <c r="AA22" s="32">
        <f t="shared" si="22"/>
        <v>0</v>
      </c>
      <c r="AB22" s="32">
        <f t="shared" si="22"/>
        <v>0</v>
      </c>
      <c r="AC22" s="32">
        <f t="shared" si="22"/>
        <v>0</v>
      </c>
      <c r="AD22" s="32">
        <f t="shared" si="22"/>
        <v>0</v>
      </c>
      <c r="AE22" s="32">
        <f t="shared" si="22"/>
        <v>0</v>
      </c>
      <c r="AF22" s="32">
        <f t="shared" si="22"/>
        <v>0</v>
      </c>
      <c r="AG22" s="32">
        <f t="shared" si="22"/>
        <v>0</v>
      </c>
      <c r="AH22" s="32">
        <f t="shared" si="22"/>
        <v>0</v>
      </c>
      <c r="AI22" s="32">
        <f t="shared" si="22"/>
        <v>0</v>
      </c>
      <c r="AJ22" s="32">
        <f t="shared" si="22"/>
        <v>0</v>
      </c>
      <c r="AK22" s="32">
        <f t="shared" si="22"/>
        <v>0</v>
      </c>
      <c r="AL22" s="32">
        <f t="shared" si="22"/>
        <v>0</v>
      </c>
      <c r="AM22" s="32">
        <f t="shared" si="22"/>
        <v>0</v>
      </c>
      <c r="AN22" s="32">
        <f t="shared" si="22"/>
        <v>0</v>
      </c>
      <c r="AO22" s="32">
        <f t="shared" si="22"/>
        <v>0</v>
      </c>
      <c r="AP22" s="32">
        <f t="shared" si="22"/>
        <v>0</v>
      </c>
      <c r="AQ22" s="32">
        <f t="shared" si="22"/>
        <v>0</v>
      </c>
      <c r="AR22" s="32">
        <f t="shared" si="22"/>
        <v>0</v>
      </c>
      <c r="AS22" s="32">
        <f t="shared" si="22"/>
        <v>0</v>
      </c>
      <c r="AT22" s="32">
        <f t="shared" si="22"/>
        <v>1</v>
      </c>
      <c r="AU22" s="32">
        <f t="shared" si="22"/>
        <v>1</v>
      </c>
      <c r="AV22" s="32">
        <f t="shared" si="22"/>
        <v>1</v>
      </c>
      <c r="AW22" s="32">
        <f t="shared" si="22"/>
        <v>1</v>
      </c>
      <c r="AX22" s="32">
        <f t="shared" si="22"/>
        <v>1</v>
      </c>
      <c r="AY22" s="32">
        <f t="shared" si="22"/>
        <v>1</v>
      </c>
      <c r="AZ22" s="32">
        <f t="shared" si="22"/>
        <v>1</v>
      </c>
      <c r="BA22" s="32">
        <f t="shared" si="22"/>
        <v>1</v>
      </c>
      <c r="BB22" s="32">
        <f t="shared" si="22"/>
        <v>1</v>
      </c>
      <c r="BC22" s="32">
        <f t="shared" si="22"/>
        <v>1</v>
      </c>
      <c r="BD22" s="32">
        <f t="shared" si="22"/>
        <v>1</v>
      </c>
      <c r="BE22" s="32">
        <f t="shared" si="22"/>
        <v>1</v>
      </c>
      <c r="BF22" s="32">
        <f t="shared" si="22"/>
        <v>1</v>
      </c>
      <c r="BG22" s="32">
        <f t="shared" si="22"/>
        <v>1</v>
      </c>
      <c r="BH22" s="32">
        <f t="shared" si="22"/>
        <v>1</v>
      </c>
      <c r="BI22" s="32">
        <f t="shared" si="22"/>
        <v>1</v>
      </c>
      <c r="BJ22" s="32">
        <f t="shared" si="22"/>
        <v>1</v>
      </c>
      <c r="BK22" s="32">
        <f t="shared" si="22"/>
        <v>1</v>
      </c>
      <c r="BL22" s="32">
        <f t="shared" si="22"/>
        <v>1</v>
      </c>
      <c r="BM22" s="32">
        <f t="shared" si="22"/>
        <v>1</v>
      </c>
      <c r="BN22" s="32">
        <f t="shared" si="22"/>
        <v>1</v>
      </c>
      <c r="BO22" s="32">
        <f t="shared" si="22"/>
        <v>1</v>
      </c>
      <c r="BP22" s="32">
        <f t="shared" si="22"/>
        <v>1</v>
      </c>
      <c r="BQ22" s="32">
        <f t="shared" si="22"/>
        <v>1</v>
      </c>
      <c r="BR22" s="32">
        <f t="shared" si="22"/>
        <v>1</v>
      </c>
      <c r="BS22" s="32">
        <f t="shared" si="22"/>
        <v>1</v>
      </c>
      <c r="BT22" s="32">
        <f t="shared" si="22"/>
        <v>1</v>
      </c>
      <c r="BU22" s="32">
        <f t="shared" si="22"/>
        <v>1</v>
      </c>
      <c r="BV22" s="32">
        <f t="shared" si="22"/>
        <v>1</v>
      </c>
      <c r="BW22" s="32">
        <f t="shared" si="22"/>
        <v>0</v>
      </c>
      <c r="BX22" s="32">
        <f t="shared" si="22"/>
        <v>0</v>
      </c>
      <c r="BY22" s="32">
        <f t="shared" si="22"/>
        <v>0</v>
      </c>
      <c r="BZ22" s="32">
        <f t="shared" si="22"/>
        <v>0</v>
      </c>
      <c r="CA22" s="32">
        <f t="shared" si="22"/>
        <v>0</v>
      </c>
      <c r="CB22" s="32">
        <f t="shared" si="22"/>
        <v>0</v>
      </c>
      <c r="CC22" s="32">
        <f t="shared" si="22"/>
        <v>0</v>
      </c>
      <c r="CD22" s="32">
        <f t="shared" si="22"/>
        <v>0</v>
      </c>
      <c r="CE22" s="32">
        <f t="shared" si="21"/>
        <v>0</v>
      </c>
      <c r="CF22" s="32">
        <f t="shared" si="21"/>
        <v>0</v>
      </c>
      <c r="CG22" s="32">
        <f t="shared" si="21"/>
        <v>0</v>
      </c>
      <c r="CH22" s="32">
        <f t="shared" si="21"/>
        <v>0</v>
      </c>
      <c r="CI22" s="32">
        <f t="shared" si="21"/>
        <v>0</v>
      </c>
      <c r="CJ22" s="32">
        <f t="shared" si="21"/>
        <v>0</v>
      </c>
      <c r="CK22" s="32">
        <f t="shared" si="21"/>
        <v>0</v>
      </c>
      <c r="CL22" s="32">
        <f t="shared" si="21"/>
        <v>0</v>
      </c>
      <c r="CM22" s="32">
        <f t="shared" si="21"/>
        <v>0</v>
      </c>
      <c r="CN22" s="32">
        <f t="shared" si="21"/>
        <v>0</v>
      </c>
      <c r="CO22" s="32">
        <f t="shared" si="21"/>
        <v>0</v>
      </c>
      <c r="CP22" s="32">
        <f t="shared" si="21"/>
        <v>0</v>
      </c>
      <c r="CQ22" s="32">
        <f t="shared" si="21"/>
        <v>0</v>
      </c>
      <c r="CR22" s="32">
        <f t="shared" si="21"/>
        <v>0</v>
      </c>
      <c r="CS22" s="32">
        <f t="shared" si="21"/>
        <v>0</v>
      </c>
      <c r="CT22" s="32">
        <f t="shared" si="21"/>
        <v>0</v>
      </c>
      <c r="CU22" s="32">
        <f t="shared" si="21"/>
        <v>0</v>
      </c>
      <c r="CV22" s="32">
        <f t="shared" si="21"/>
        <v>0</v>
      </c>
      <c r="CW22" s="32">
        <f t="shared" si="21"/>
        <v>0</v>
      </c>
      <c r="CX22" s="32">
        <f t="shared" si="21"/>
        <v>0</v>
      </c>
      <c r="CY22" s="32">
        <f t="shared" si="21"/>
        <v>0</v>
      </c>
      <c r="CZ22" s="32">
        <f t="shared" si="21"/>
        <v>0</v>
      </c>
    </row>
    <row r="23" spans="1:104" x14ac:dyDescent="0.2">
      <c r="A23" s="1" t="s">
        <v>22</v>
      </c>
      <c r="B23" s="1">
        <v>1.4</v>
      </c>
      <c r="C23" s="2" t="s">
        <v>83</v>
      </c>
      <c r="D23" s="29" t="s">
        <v>84</v>
      </c>
      <c r="E23" s="42" t="s">
        <v>31</v>
      </c>
      <c r="F23" s="37" t="s">
        <v>147</v>
      </c>
      <c r="G23" s="37" t="s">
        <v>86</v>
      </c>
      <c r="H23" s="37" t="s">
        <v>127</v>
      </c>
      <c r="I23" s="6">
        <f t="shared" si="14"/>
        <v>14</v>
      </c>
      <c r="J23" s="6">
        <f t="shared" si="9"/>
        <v>13</v>
      </c>
      <c r="K23" s="55">
        <f t="shared" si="10"/>
        <v>0</v>
      </c>
      <c r="L23" s="55">
        <f t="shared" si="10"/>
        <v>0</v>
      </c>
      <c r="M23" s="55">
        <f t="shared" si="10"/>
        <v>117</v>
      </c>
      <c r="N23" s="55">
        <f t="shared" si="10"/>
        <v>0</v>
      </c>
      <c r="O23" s="31">
        <v>46028</v>
      </c>
      <c r="P23" s="31">
        <v>46042</v>
      </c>
      <c r="Q23" s="5" t="s">
        <v>148</v>
      </c>
      <c r="R23" s="32">
        <f t="shared" si="11"/>
        <v>0</v>
      </c>
      <c r="S23" s="32">
        <f t="shared" si="22"/>
        <v>0</v>
      </c>
      <c r="T23" s="32">
        <f t="shared" si="22"/>
        <v>0</v>
      </c>
      <c r="U23" s="32">
        <f t="shared" si="22"/>
        <v>0</v>
      </c>
      <c r="V23" s="32">
        <f t="shared" si="22"/>
        <v>0</v>
      </c>
      <c r="W23" s="32">
        <f t="shared" si="22"/>
        <v>0</v>
      </c>
      <c r="X23" s="32">
        <f t="shared" si="22"/>
        <v>0</v>
      </c>
      <c r="Y23" s="32">
        <f t="shared" si="22"/>
        <v>0</v>
      </c>
      <c r="Z23" s="32">
        <f t="shared" si="22"/>
        <v>0</v>
      </c>
      <c r="AA23" s="32">
        <f t="shared" si="22"/>
        <v>0</v>
      </c>
      <c r="AB23" s="32">
        <f t="shared" si="22"/>
        <v>0</v>
      </c>
      <c r="AC23" s="32">
        <f t="shared" si="22"/>
        <v>0</v>
      </c>
      <c r="AD23" s="32">
        <f t="shared" si="22"/>
        <v>0</v>
      </c>
      <c r="AE23" s="32">
        <f t="shared" si="22"/>
        <v>0</v>
      </c>
      <c r="AF23" s="32">
        <f t="shared" si="22"/>
        <v>0</v>
      </c>
      <c r="AG23" s="32">
        <f t="shared" si="22"/>
        <v>0</v>
      </c>
      <c r="AH23" s="32">
        <f t="shared" si="22"/>
        <v>0</v>
      </c>
      <c r="AI23" s="32">
        <f t="shared" si="22"/>
        <v>0</v>
      </c>
      <c r="AJ23" s="32">
        <f t="shared" si="22"/>
        <v>0</v>
      </c>
      <c r="AK23" s="32">
        <f t="shared" si="22"/>
        <v>0</v>
      </c>
      <c r="AL23" s="32">
        <f t="shared" si="22"/>
        <v>0</v>
      </c>
      <c r="AM23" s="32">
        <f t="shared" si="22"/>
        <v>0</v>
      </c>
      <c r="AN23" s="32">
        <f t="shared" si="22"/>
        <v>0</v>
      </c>
      <c r="AO23" s="32">
        <f t="shared" si="22"/>
        <v>0</v>
      </c>
      <c r="AP23" s="32">
        <f t="shared" si="22"/>
        <v>0</v>
      </c>
      <c r="AQ23" s="32">
        <f t="shared" si="22"/>
        <v>0</v>
      </c>
      <c r="AR23" s="32">
        <f t="shared" si="22"/>
        <v>0</v>
      </c>
      <c r="AS23" s="32">
        <f t="shared" si="22"/>
        <v>0</v>
      </c>
      <c r="AT23" s="32">
        <f t="shared" si="22"/>
        <v>0</v>
      </c>
      <c r="AU23" s="32">
        <f t="shared" si="22"/>
        <v>0</v>
      </c>
      <c r="AV23" s="32">
        <f t="shared" si="22"/>
        <v>0</v>
      </c>
      <c r="AW23" s="32">
        <f t="shared" si="22"/>
        <v>0</v>
      </c>
      <c r="AX23" s="32">
        <f t="shared" si="22"/>
        <v>0</v>
      </c>
      <c r="AY23" s="32">
        <f t="shared" si="22"/>
        <v>0</v>
      </c>
      <c r="AZ23" s="32">
        <f t="shared" si="22"/>
        <v>0</v>
      </c>
      <c r="BA23" s="32">
        <f t="shared" si="22"/>
        <v>0</v>
      </c>
      <c r="BB23" s="32">
        <f t="shared" si="22"/>
        <v>0</v>
      </c>
      <c r="BC23" s="32">
        <f t="shared" si="22"/>
        <v>0</v>
      </c>
      <c r="BD23" s="32">
        <f t="shared" si="22"/>
        <v>0</v>
      </c>
      <c r="BE23" s="32">
        <f t="shared" si="22"/>
        <v>0</v>
      </c>
      <c r="BF23" s="32">
        <f t="shared" si="22"/>
        <v>0</v>
      </c>
      <c r="BG23" s="32">
        <f t="shared" si="22"/>
        <v>0</v>
      </c>
      <c r="BH23" s="32">
        <f t="shared" si="22"/>
        <v>0</v>
      </c>
      <c r="BI23" s="32">
        <f t="shared" si="22"/>
        <v>0</v>
      </c>
      <c r="BJ23" s="32">
        <f t="shared" si="22"/>
        <v>0</v>
      </c>
      <c r="BK23" s="32">
        <f t="shared" si="22"/>
        <v>0</v>
      </c>
      <c r="BL23" s="32">
        <f t="shared" si="22"/>
        <v>0</v>
      </c>
      <c r="BM23" s="32">
        <f t="shared" si="22"/>
        <v>0</v>
      </c>
      <c r="BN23" s="32">
        <f t="shared" si="22"/>
        <v>0</v>
      </c>
      <c r="BO23" s="32">
        <f t="shared" si="22"/>
        <v>0</v>
      </c>
      <c r="BP23" s="32">
        <f t="shared" si="22"/>
        <v>0</v>
      </c>
      <c r="BQ23" s="32">
        <f t="shared" si="22"/>
        <v>0</v>
      </c>
      <c r="BR23" s="32">
        <f t="shared" si="22"/>
        <v>0</v>
      </c>
      <c r="BS23" s="32">
        <f t="shared" si="22"/>
        <v>0</v>
      </c>
      <c r="BT23" s="32">
        <f t="shared" si="22"/>
        <v>0</v>
      </c>
      <c r="BU23" s="32">
        <f t="shared" si="22"/>
        <v>0</v>
      </c>
      <c r="BV23" s="32">
        <f t="shared" si="22"/>
        <v>0</v>
      </c>
      <c r="BW23" s="32">
        <f t="shared" si="22"/>
        <v>1</v>
      </c>
      <c r="BX23" s="32">
        <f t="shared" si="22"/>
        <v>1</v>
      </c>
      <c r="BY23" s="32">
        <f t="shared" si="22"/>
        <v>1</v>
      </c>
      <c r="BZ23" s="32">
        <f t="shared" si="22"/>
        <v>1</v>
      </c>
      <c r="CA23" s="32">
        <f t="shared" si="22"/>
        <v>1</v>
      </c>
      <c r="CB23" s="32">
        <f t="shared" si="22"/>
        <v>1</v>
      </c>
      <c r="CC23" s="32">
        <f t="shared" si="22"/>
        <v>1</v>
      </c>
      <c r="CD23" s="32">
        <f t="shared" ref="CD23:CZ26" si="23">IF($F23=" ", " ", IF(AND(CD$4&gt;=$O23,CD$4&lt;$P23),1,0))</f>
        <v>1</v>
      </c>
      <c r="CE23" s="32">
        <f t="shared" si="23"/>
        <v>1</v>
      </c>
      <c r="CF23" s="32">
        <f t="shared" si="23"/>
        <v>1</v>
      </c>
      <c r="CG23" s="32">
        <f t="shared" si="23"/>
        <v>1</v>
      </c>
      <c r="CH23" s="32">
        <f t="shared" si="23"/>
        <v>1</v>
      </c>
      <c r="CI23" s="32">
        <f t="shared" si="23"/>
        <v>1</v>
      </c>
      <c r="CJ23" s="32">
        <f t="shared" si="23"/>
        <v>1</v>
      </c>
      <c r="CK23" s="32">
        <f t="shared" si="23"/>
        <v>0</v>
      </c>
      <c r="CL23" s="32">
        <f t="shared" si="23"/>
        <v>0</v>
      </c>
      <c r="CM23" s="32">
        <f t="shared" si="23"/>
        <v>0</v>
      </c>
      <c r="CN23" s="32">
        <f t="shared" si="23"/>
        <v>0</v>
      </c>
      <c r="CO23" s="32">
        <f t="shared" si="23"/>
        <v>0</v>
      </c>
      <c r="CP23" s="32">
        <f t="shared" si="23"/>
        <v>0</v>
      </c>
      <c r="CQ23" s="32">
        <f t="shared" si="23"/>
        <v>0</v>
      </c>
      <c r="CR23" s="32">
        <f t="shared" si="23"/>
        <v>0</v>
      </c>
      <c r="CS23" s="32">
        <f t="shared" si="23"/>
        <v>0</v>
      </c>
      <c r="CT23" s="32">
        <f t="shared" si="23"/>
        <v>0</v>
      </c>
      <c r="CU23" s="32">
        <f t="shared" si="23"/>
        <v>0</v>
      </c>
      <c r="CV23" s="32">
        <f t="shared" si="23"/>
        <v>0</v>
      </c>
      <c r="CW23" s="32">
        <f t="shared" si="23"/>
        <v>0</v>
      </c>
      <c r="CX23" s="32">
        <f t="shared" si="23"/>
        <v>0</v>
      </c>
      <c r="CY23" s="32">
        <f t="shared" si="23"/>
        <v>0</v>
      </c>
      <c r="CZ23" s="32">
        <f t="shared" si="23"/>
        <v>0</v>
      </c>
    </row>
    <row r="24" spans="1:104" x14ac:dyDescent="0.2">
      <c r="A24" s="1" t="s">
        <v>22</v>
      </c>
      <c r="B24" s="1">
        <v>1.4</v>
      </c>
      <c r="C24" s="2" t="s">
        <v>83</v>
      </c>
      <c r="D24" s="29" t="s">
        <v>149</v>
      </c>
      <c r="E24" s="42" t="s">
        <v>92</v>
      </c>
      <c r="F24" s="37" t="s">
        <v>150</v>
      </c>
      <c r="G24" s="37" t="s">
        <v>86</v>
      </c>
      <c r="H24" s="37" t="s">
        <v>35</v>
      </c>
      <c r="I24" s="6">
        <f t="shared" si="14"/>
        <v>39</v>
      </c>
      <c r="J24" s="6">
        <f t="shared" si="9"/>
        <v>32</v>
      </c>
      <c r="K24" s="55">
        <f t="shared" si="10"/>
        <v>36</v>
      </c>
      <c r="L24" s="55">
        <f t="shared" si="10"/>
        <v>234</v>
      </c>
      <c r="M24" s="55">
        <f t="shared" si="10"/>
        <v>18</v>
      </c>
      <c r="N24" s="55">
        <f t="shared" si="10"/>
        <v>0</v>
      </c>
      <c r="O24" s="31">
        <v>45986</v>
      </c>
      <c r="P24" s="31">
        <v>46025</v>
      </c>
      <c r="Q24" s="5" t="s">
        <v>148</v>
      </c>
      <c r="R24" s="32">
        <f t="shared" si="11"/>
        <v>0</v>
      </c>
      <c r="S24" s="32">
        <f t="shared" ref="S24:CD27" si="24">IF($F24=" ", " ", IF(AND(S$4&gt;=$O24,S$4&lt;$P24),1,0))</f>
        <v>0</v>
      </c>
      <c r="T24" s="32">
        <f t="shared" si="24"/>
        <v>0</v>
      </c>
      <c r="U24" s="32">
        <f t="shared" si="24"/>
        <v>0</v>
      </c>
      <c r="V24" s="32">
        <f t="shared" si="24"/>
        <v>0</v>
      </c>
      <c r="W24" s="32">
        <f t="shared" si="24"/>
        <v>0</v>
      </c>
      <c r="X24" s="32">
        <f t="shared" si="24"/>
        <v>0</v>
      </c>
      <c r="Y24" s="32">
        <f t="shared" si="24"/>
        <v>0</v>
      </c>
      <c r="Z24" s="32">
        <f t="shared" si="24"/>
        <v>0</v>
      </c>
      <c r="AA24" s="32">
        <f t="shared" si="24"/>
        <v>0</v>
      </c>
      <c r="AB24" s="32">
        <f t="shared" si="24"/>
        <v>0</v>
      </c>
      <c r="AC24" s="32">
        <f t="shared" si="24"/>
        <v>0</v>
      </c>
      <c r="AD24" s="32">
        <f t="shared" si="24"/>
        <v>0</v>
      </c>
      <c r="AE24" s="32">
        <f t="shared" si="24"/>
        <v>0</v>
      </c>
      <c r="AF24" s="32">
        <f t="shared" si="24"/>
        <v>0</v>
      </c>
      <c r="AG24" s="32">
        <f t="shared" si="24"/>
        <v>1</v>
      </c>
      <c r="AH24" s="32">
        <f t="shared" si="24"/>
        <v>1</v>
      </c>
      <c r="AI24" s="32">
        <f t="shared" si="24"/>
        <v>1</v>
      </c>
      <c r="AJ24" s="32">
        <f t="shared" si="24"/>
        <v>1</v>
      </c>
      <c r="AK24" s="32">
        <f t="shared" si="24"/>
        <v>1</v>
      </c>
      <c r="AL24" s="32">
        <f t="shared" si="24"/>
        <v>1</v>
      </c>
      <c r="AM24" s="32">
        <f t="shared" si="24"/>
        <v>1</v>
      </c>
      <c r="AN24" s="32">
        <f t="shared" si="24"/>
        <v>1</v>
      </c>
      <c r="AO24" s="32">
        <f t="shared" si="24"/>
        <v>1</v>
      </c>
      <c r="AP24" s="32">
        <f t="shared" si="24"/>
        <v>1</v>
      </c>
      <c r="AQ24" s="32">
        <f t="shared" si="24"/>
        <v>1</v>
      </c>
      <c r="AR24" s="32">
        <f t="shared" si="24"/>
        <v>1</v>
      </c>
      <c r="AS24" s="32">
        <f t="shared" si="24"/>
        <v>1</v>
      </c>
      <c r="AT24" s="32">
        <f t="shared" si="24"/>
        <v>1</v>
      </c>
      <c r="AU24" s="32">
        <f t="shared" si="24"/>
        <v>1</v>
      </c>
      <c r="AV24" s="32">
        <f t="shared" si="24"/>
        <v>1</v>
      </c>
      <c r="AW24" s="32">
        <f t="shared" si="24"/>
        <v>1</v>
      </c>
      <c r="AX24" s="32">
        <f t="shared" si="24"/>
        <v>1</v>
      </c>
      <c r="AY24" s="32">
        <f t="shared" si="24"/>
        <v>1</v>
      </c>
      <c r="AZ24" s="32">
        <f t="shared" si="24"/>
        <v>1</v>
      </c>
      <c r="BA24" s="32">
        <f t="shared" si="24"/>
        <v>1</v>
      </c>
      <c r="BB24" s="32">
        <f t="shared" si="24"/>
        <v>1</v>
      </c>
      <c r="BC24" s="32">
        <f t="shared" si="24"/>
        <v>1</v>
      </c>
      <c r="BD24" s="32">
        <f t="shared" si="24"/>
        <v>1</v>
      </c>
      <c r="BE24" s="32">
        <f t="shared" si="24"/>
        <v>1</v>
      </c>
      <c r="BF24" s="32">
        <f t="shared" si="24"/>
        <v>1</v>
      </c>
      <c r="BG24" s="32">
        <f t="shared" si="24"/>
        <v>1</v>
      </c>
      <c r="BH24" s="32">
        <f t="shared" si="24"/>
        <v>1</v>
      </c>
      <c r="BI24" s="32">
        <f t="shared" si="24"/>
        <v>1</v>
      </c>
      <c r="BJ24" s="32">
        <f t="shared" si="24"/>
        <v>1</v>
      </c>
      <c r="BK24" s="32">
        <f t="shared" si="24"/>
        <v>1</v>
      </c>
      <c r="BL24" s="32">
        <f t="shared" si="24"/>
        <v>1</v>
      </c>
      <c r="BM24" s="32">
        <f t="shared" si="24"/>
        <v>1</v>
      </c>
      <c r="BN24" s="32">
        <f t="shared" si="24"/>
        <v>1</v>
      </c>
      <c r="BO24" s="32">
        <f t="shared" si="24"/>
        <v>1</v>
      </c>
      <c r="BP24" s="32">
        <f t="shared" si="24"/>
        <v>1</v>
      </c>
      <c r="BQ24" s="32">
        <f t="shared" si="24"/>
        <v>1</v>
      </c>
      <c r="BR24" s="32">
        <f t="shared" si="24"/>
        <v>1</v>
      </c>
      <c r="BS24" s="32">
        <f t="shared" si="24"/>
        <v>1</v>
      </c>
      <c r="BT24" s="32">
        <f t="shared" si="24"/>
        <v>0</v>
      </c>
      <c r="BU24" s="32">
        <f t="shared" si="24"/>
        <v>0</v>
      </c>
      <c r="BV24" s="32">
        <f t="shared" si="24"/>
        <v>0</v>
      </c>
      <c r="BW24" s="32">
        <f t="shared" si="24"/>
        <v>0</v>
      </c>
      <c r="BX24" s="32">
        <f t="shared" si="24"/>
        <v>0</v>
      </c>
      <c r="BY24" s="32">
        <f t="shared" si="24"/>
        <v>0</v>
      </c>
      <c r="BZ24" s="32">
        <f t="shared" si="24"/>
        <v>0</v>
      </c>
      <c r="CA24" s="32">
        <f t="shared" si="24"/>
        <v>0</v>
      </c>
      <c r="CB24" s="32">
        <f t="shared" si="24"/>
        <v>0</v>
      </c>
      <c r="CC24" s="32">
        <f t="shared" si="24"/>
        <v>0</v>
      </c>
      <c r="CD24" s="32">
        <f t="shared" si="24"/>
        <v>0</v>
      </c>
      <c r="CE24" s="32">
        <f t="shared" si="23"/>
        <v>0</v>
      </c>
      <c r="CF24" s="32">
        <f t="shared" si="23"/>
        <v>0</v>
      </c>
      <c r="CG24" s="32">
        <f t="shared" si="23"/>
        <v>0</v>
      </c>
      <c r="CH24" s="32">
        <f t="shared" si="23"/>
        <v>0</v>
      </c>
      <c r="CI24" s="32">
        <f t="shared" si="23"/>
        <v>0</v>
      </c>
      <c r="CJ24" s="32">
        <f t="shared" si="23"/>
        <v>0</v>
      </c>
      <c r="CK24" s="32">
        <f t="shared" si="23"/>
        <v>0</v>
      </c>
      <c r="CL24" s="32">
        <f t="shared" si="23"/>
        <v>0</v>
      </c>
      <c r="CM24" s="32">
        <f t="shared" si="23"/>
        <v>0</v>
      </c>
      <c r="CN24" s="32">
        <f t="shared" si="23"/>
        <v>0</v>
      </c>
      <c r="CO24" s="32">
        <f t="shared" si="23"/>
        <v>0</v>
      </c>
      <c r="CP24" s="32">
        <f t="shared" si="23"/>
        <v>0</v>
      </c>
      <c r="CQ24" s="32">
        <f t="shared" si="23"/>
        <v>0</v>
      </c>
      <c r="CR24" s="32">
        <f t="shared" si="23"/>
        <v>0</v>
      </c>
      <c r="CS24" s="32">
        <f t="shared" si="23"/>
        <v>0</v>
      </c>
      <c r="CT24" s="32">
        <f t="shared" si="23"/>
        <v>0</v>
      </c>
      <c r="CU24" s="32">
        <f t="shared" si="23"/>
        <v>0</v>
      </c>
      <c r="CV24" s="32">
        <f t="shared" si="23"/>
        <v>0</v>
      </c>
      <c r="CW24" s="32">
        <f t="shared" si="23"/>
        <v>0</v>
      </c>
      <c r="CX24" s="32">
        <f t="shared" si="23"/>
        <v>0</v>
      </c>
      <c r="CY24" s="32">
        <f t="shared" si="23"/>
        <v>0</v>
      </c>
      <c r="CZ24" s="32">
        <f t="shared" si="23"/>
        <v>0</v>
      </c>
    </row>
    <row r="25" spans="1:104" x14ac:dyDescent="0.2">
      <c r="A25" s="1" t="s">
        <v>22</v>
      </c>
      <c r="B25" s="1">
        <v>1.4</v>
      </c>
      <c r="C25" s="2" t="s">
        <v>83</v>
      </c>
      <c r="D25" s="29" t="s">
        <v>149</v>
      </c>
      <c r="E25" s="42" t="s">
        <v>94</v>
      </c>
      <c r="F25" s="37" t="s">
        <v>147</v>
      </c>
      <c r="G25" s="37" t="s">
        <v>86</v>
      </c>
      <c r="H25" s="37" t="s">
        <v>35</v>
      </c>
      <c r="I25" s="6">
        <f t="shared" ref="I25" si="25">P25-O25</f>
        <v>17</v>
      </c>
      <c r="J25" s="6">
        <f t="shared" ref="J25" si="26">NETWORKDAYS.INTL(O25,P25,11, Holidays)</f>
        <v>15</v>
      </c>
      <c r="K25" s="55">
        <f t="shared" si="10"/>
        <v>0</v>
      </c>
      <c r="L25" s="55">
        <f t="shared" si="10"/>
        <v>0</v>
      </c>
      <c r="M25" s="55">
        <f t="shared" si="10"/>
        <v>135</v>
      </c>
      <c r="N25" s="55">
        <f t="shared" si="10"/>
        <v>0</v>
      </c>
      <c r="O25" s="31">
        <v>46025</v>
      </c>
      <c r="P25" s="31">
        <v>46042</v>
      </c>
      <c r="Q25" s="5" t="s">
        <v>148</v>
      </c>
      <c r="R25" s="32">
        <f t="shared" si="11"/>
        <v>0</v>
      </c>
      <c r="S25" s="32">
        <f t="shared" si="24"/>
        <v>0</v>
      </c>
      <c r="T25" s="32">
        <f t="shared" si="24"/>
        <v>0</v>
      </c>
      <c r="U25" s="32">
        <f t="shared" si="24"/>
        <v>0</v>
      </c>
      <c r="V25" s="32">
        <f t="shared" si="24"/>
        <v>0</v>
      </c>
      <c r="W25" s="32">
        <f t="shared" si="24"/>
        <v>0</v>
      </c>
      <c r="X25" s="32">
        <f t="shared" si="24"/>
        <v>0</v>
      </c>
      <c r="Y25" s="32">
        <f t="shared" si="24"/>
        <v>0</v>
      </c>
      <c r="Z25" s="32">
        <f t="shared" si="24"/>
        <v>0</v>
      </c>
      <c r="AA25" s="32">
        <f t="shared" si="24"/>
        <v>0</v>
      </c>
      <c r="AB25" s="32">
        <f t="shared" si="24"/>
        <v>0</v>
      </c>
      <c r="AC25" s="32">
        <f t="shared" si="24"/>
        <v>0</v>
      </c>
      <c r="AD25" s="32">
        <f t="shared" si="24"/>
        <v>0</v>
      </c>
      <c r="AE25" s="32">
        <f t="shared" si="24"/>
        <v>0</v>
      </c>
      <c r="AF25" s="32">
        <f t="shared" si="24"/>
        <v>0</v>
      </c>
      <c r="AG25" s="32">
        <f t="shared" si="24"/>
        <v>0</v>
      </c>
      <c r="AH25" s="32">
        <f t="shared" si="24"/>
        <v>0</v>
      </c>
      <c r="AI25" s="32">
        <f t="shared" si="24"/>
        <v>0</v>
      </c>
      <c r="AJ25" s="32">
        <f t="shared" si="24"/>
        <v>0</v>
      </c>
      <c r="AK25" s="32">
        <f t="shared" si="24"/>
        <v>0</v>
      </c>
      <c r="AL25" s="32">
        <f t="shared" si="24"/>
        <v>0</v>
      </c>
      <c r="AM25" s="32">
        <f t="shared" si="24"/>
        <v>0</v>
      </c>
      <c r="AN25" s="32">
        <f t="shared" si="24"/>
        <v>0</v>
      </c>
      <c r="AO25" s="32">
        <f t="shared" si="24"/>
        <v>0</v>
      </c>
      <c r="AP25" s="32">
        <f t="shared" si="24"/>
        <v>0</v>
      </c>
      <c r="AQ25" s="32">
        <f t="shared" si="24"/>
        <v>0</v>
      </c>
      <c r="AR25" s="32">
        <f t="shared" si="24"/>
        <v>0</v>
      </c>
      <c r="AS25" s="32">
        <f t="shared" si="24"/>
        <v>0</v>
      </c>
      <c r="AT25" s="32">
        <f t="shared" si="24"/>
        <v>0</v>
      </c>
      <c r="AU25" s="32">
        <f t="shared" si="24"/>
        <v>0</v>
      </c>
      <c r="AV25" s="32">
        <f t="shared" si="24"/>
        <v>0</v>
      </c>
      <c r="AW25" s="32">
        <f t="shared" si="24"/>
        <v>0</v>
      </c>
      <c r="AX25" s="32">
        <f t="shared" si="24"/>
        <v>0</v>
      </c>
      <c r="AY25" s="32">
        <f t="shared" si="24"/>
        <v>0</v>
      </c>
      <c r="AZ25" s="32">
        <f t="shared" si="24"/>
        <v>0</v>
      </c>
      <c r="BA25" s="32">
        <f t="shared" si="24"/>
        <v>0</v>
      </c>
      <c r="BB25" s="32">
        <f t="shared" si="24"/>
        <v>0</v>
      </c>
      <c r="BC25" s="32">
        <f t="shared" si="24"/>
        <v>0</v>
      </c>
      <c r="BD25" s="32">
        <f t="shared" si="24"/>
        <v>0</v>
      </c>
      <c r="BE25" s="32">
        <f t="shared" si="24"/>
        <v>0</v>
      </c>
      <c r="BF25" s="32">
        <f t="shared" si="24"/>
        <v>0</v>
      </c>
      <c r="BG25" s="32">
        <f t="shared" si="24"/>
        <v>0</v>
      </c>
      <c r="BH25" s="32">
        <f t="shared" si="24"/>
        <v>0</v>
      </c>
      <c r="BI25" s="32">
        <f t="shared" si="24"/>
        <v>0</v>
      </c>
      <c r="BJ25" s="32">
        <f t="shared" si="24"/>
        <v>0</v>
      </c>
      <c r="BK25" s="32">
        <f t="shared" si="24"/>
        <v>0</v>
      </c>
      <c r="BL25" s="32">
        <f t="shared" si="24"/>
        <v>0</v>
      </c>
      <c r="BM25" s="32">
        <f t="shared" si="24"/>
        <v>0</v>
      </c>
      <c r="BN25" s="32">
        <f t="shared" si="24"/>
        <v>0</v>
      </c>
      <c r="BO25" s="32">
        <f t="shared" si="24"/>
        <v>0</v>
      </c>
      <c r="BP25" s="32">
        <f t="shared" si="24"/>
        <v>0</v>
      </c>
      <c r="BQ25" s="32">
        <f t="shared" si="24"/>
        <v>0</v>
      </c>
      <c r="BR25" s="32">
        <f t="shared" si="24"/>
        <v>0</v>
      </c>
      <c r="BS25" s="32">
        <f t="shared" si="24"/>
        <v>0</v>
      </c>
      <c r="BT25" s="32">
        <f t="shared" si="24"/>
        <v>1</v>
      </c>
      <c r="BU25" s="32">
        <f t="shared" si="24"/>
        <v>1</v>
      </c>
      <c r="BV25" s="32">
        <f t="shared" si="24"/>
        <v>1</v>
      </c>
      <c r="BW25" s="32">
        <f t="shared" si="24"/>
        <v>1</v>
      </c>
      <c r="BX25" s="32">
        <f t="shared" si="24"/>
        <v>1</v>
      </c>
      <c r="BY25" s="32">
        <f t="shared" si="24"/>
        <v>1</v>
      </c>
      <c r="BZ25" s="32">
        <f t="shared" si="24"/>
        <v>1</v>
      </c>
      <c r="CA25" s="32">
        <f t="shared" si="24"/>
        <v>1</v>
      </c>
      <c r="CB25" s="32">
        <f t="shared" si="24"/>
        <v>1</v>
      </c>
      <c r="CC25" s="32">
        <f t="shared" si="24"/>
        <v>1</v>
      </c>
      <c r="CD25" s="32">
        <f t="shared" si="24"/>
        <v>1</v>
      </c>
      <c r="CE25" s="32">
        <f t="shared" si="23"/>
        <v>1</v>
      </c>
      <c r="CF25" s="32">
        <f t="shared" si="23"/>
        <v>1</v>
      </c>
      <c r="CG25" s="32">
        <f t="shared" si="23"/>
        <v>1</v>
      </c>
      <c r="CH25" s="32">
        <f t="shared" si="23"/>
        <v>1</v>
      </c>
      <c r="CI25" s="32">
        <f t="shared" si="23"/>
        <v>1</v>
      </c>
      <c r="CJ25" s="32">
        <f t="shared" si="23"/>
        <v>1</v>
      </c>
      <c r="CK25" s="32">
        <f t="shared" si="23"/>
        <v>0</v>
      </c>
      <c r="CL25" s="32">
        <f t="shared" si="23"/>
        <v>0</v>
      </c>
      <c r="CM25" s="32">
        <f t="shared" si="23"/>
        <v>0</v>
      </c>
      <c r="CN25" s="32">
        <f t="shared" si="23"/>
        <v>0</v>
      </c>
      <c r="CO25" s="32">
        <f t="shared" si="23"/>
        <v>0</v>
      </c>
      <c r="CP25" s="32">
        <f t="shared" si="23"/>
        <v>0</v>
      </c>
      <c r="CQ25" s="32">
        <f t="shared" si="23"/>
        <v>0</v>
      </c>
      <c r="CR25" s="32">
        <f t="shared" si="23"/>
        <v>0</v>
      </c>
      <c r="CS25" s="32">
        <f t="shared" si="23"/>
        <v>0</v>
      </c>
      <c r="CT25" s="32">
        <f t="shared" si="23"/>
        <v>0</v>
      </c>
      <c r="CU25" s="32">
        <f t="shared" si="23"/>
        <v>0</v>
      </c>
      <c r="CV25" s="32">
        <f t="shared" si="23"/>
        <v>0</v>
      </c>
      <c r="CW25" s="32">
        <f t="shared" si="23"/>
        <v>0</v>
      </c>
      <c r="CX25" s="32">
        <f t="shared" si="23"/>
        <v>0</v>
      </c>
      <c r="CY25" s="32">
        <f t="shared" si="23"/>
        <v>0</v>
      </c>
      <c r="CZ25" s="32">
        <f t="shared" si="23"/>
        <v>0</v>
      </c>
    </row>
    <row r="26" spans="1:104" x14ac:dyDescent="0.2">
      <c r="A26" s="1" t="s">
        <v>22</v>
      </c>
      <c r="B26" s="1">
        <v>1.6</v>
      </c>
      <c r="C26" s="2" t="s">
        <v>97</v>
      </c>
      <c r="D26" s="29" t="s">
        <v>151</v>
      </c>
      <c r="E26" s="42">
        <v>1</v>
      </c>
      <c r="F26" s="37" t="s">
        <v>152</v>
      </c>
      <c r="G26" s="37" t="s">
        <v>153</v>
      </c>
      <c r="H26" s="37" t="s">
        <v>127</v>
      </c>
      <c r="I26" s="6">
        <f t="shared" si="14"/>
        <v>47</v>
      </c>
      <c r="J26" s="6">
        <f t="shared" si="9"/>
        <v>40</v>
      </c>
      <c r="K26" s="55">
        <f t="shared" ref="K26:N46" si="27">hours_per_day*MAX(NETWORKDAYS.INTL(MAX(K$5,$O26),MIN(K$6,$P26),11, Holidays),0)</f>
        <v>0</v>
      </c>
      <c r="L26" s="55">
        <f t="shared" si="27"/>
        <v>126</v>
      </c>
      <c r="M26" s="55">
        <f t="shared" si="27"/>
        <v>234</v>
      </c>
      <c r="N26" s="55">
        <f t="shared" si="27"/>
        <v>0</v>
      </c>
      <c r="O26" s="33">
        <v>46006</v>
      </c>
      <c r="P26" s="33">
        <v>46053</v>
      </c>
      <c r="Q26" s="5" t="s">
        <v>154</v>
      </c>
      <c r="R26" s="32">
        <f t="shared" si="11"/>
        <v>0</v>
      </c>
      <c r="S26" s="32">
        <f t="shared" si="24"/>
        <v>0</v>
      </c>
      <c r="T26" s="32">
        <f t="shared" si="24"/>
        <v>0</v>
      </c>
      <c r="U26" s="32">
        <f t="shared" si="24"/>
        <v>0</v>
      </c>
      <c r="V26" s="32">
        <f t="shared" si="24"/>
        <v>0</v>
      </c>
      <c r="W26" s="32">
        <f t="shared" si="24"/>
        <v>0</v>
      </c>
      <c r="X26" s="32">
        <f t="shared" si="24"/>
        <v>0</v>
      </c>
      <c r="Y26" s="32">
        <f t="shared" si="24"/>
        <v>0</v>
      </c>
      <c r="Z26" s="32">
        <f t="shared" si="24"/>
        <v>0</v>
      </c>
      <c r="AA26" s="32">
        <f t="shared" si="24"/>
        <v>0</v>
      </c>
      <c r="AB26" s="32">
        <f t="shared" si="24"/>
        <v>0</v>
      </c>
      <c r="AC26" s="32">
        <f t="shared" si="24"/>
        <v>0</v>
      </c>
      <c r="AD26" s="32">
        <f t="shared" si="24"/>
        <v>0</v>
      </c>
      <c r="AE26" s="32">
        <f t="shared" si="24"/>
        <v>0</v>
      </c>
      <c r="AF26" s="32">
        <f t="shared" si="24"/>
        <v>0</v>
      </c>
      <c r="AG26" s="32">
        <f t="shared" si="24"/>
        <v>0</v>
      </c>
      <c r="AH26" s="32">
        <f t="shared" si="24"/>
        <v>0</v>
      </c>
      <c r="AI26" s="32">
        <f t="shared" si="24"/>
        <v>0</v>
      </c>
      <c r="AJ26" s="32">
        <f t="shared" si="24"/>
        <v>0</v>
      </c>
      <c r="AK26" s="32">
        <f t="shared" si="24"/>
        <v>0</v>
      </c>
      <c r="AL26" s="32">
        <f t="shared" si="24"/>
        <v>0</v>
      </c>
      <c r="AM26" s="32">
        <f t="shared" si="24"/>
        <v>0</v>
      </c>
      <c r="AN26" s="32">
        <f t="shared" si="24"/>
        <v>0</v>
      </c>
      <c r="AO26" s="32">
        <f t="shared" si="24"/>
        <v>0</v>
      </c>
      <c r="AP26" s="32">
        <f t="shared" si="24"/>
        <v>0</v>
      </c>
      <c r="AQ26" s="32">
        <f t="shared" si="24"/>
        <v>0</v>
      </c>
      <c r="AR26" s="32">
        <f t="shared" si="24"/>
        <v>0</v>
      </c>
      <c r="AS26" s="32">
        <f t="shared" si="24"/>
        <v>0</v>
      </c>
      <c r="AT26" s="32">
        <f t="shared" si="24"/>
        <v>0</v>
      </c>
      <c r="AU26" s="32">
        <f t="shared" si="24"/>
        <v>0</v>
      </c>
      <c r="AV26" s="32">
        <f t="shared" si="24"/>
        <v>0</v>
      </c>
      <c r="AW26" s="32">
        <f t="shared" si="24"/>
        <v>0</v>
      </c>
      <c r="AX26" s="32">
        <f t="shared" si="24"/>
        <v>0</v>
      </c>
      <c r="AY26" s="32">
        <f t="shared" si="24"/>
        <v>0</v>
      </c>
      <c r="AZ26" s="32">
        <f t="shared" si="24"/>
        <v>0</v>
      </c>
      <c r="BA26" s="32">
        <f t="shared" si="24"/>
        <v>1</v>
      </c>
      <c r="BB26" s="32">
        <f t="shared" si="24"/>
        <v>1</v>
      </c>
      <c r="BC26" s="32">
        <f t="shared" si="24"/>
        <v>1</v>
      </c>
      <c r="BD26" s="32">
        <f t="shared" si="24"/>
        <v>1</v>
      </c>
      <c r="BE26" s="32">
        <f t="shared" si="24"/>
        <v>1</v>
      </c>
      <c r="BF26" s="32">
        <f t="shared" si="24"/>
        <v>1</v>
      </c>
      <c r="BG26" s="32">
        <f t="shared" si="24"/>
        <v>1</v>
      </c>
      <c r="BH26" s="32">
        <f t="shared" si="24"/>
        <v>1</v>
      </c>
      <c r="BI26" s="32">
        <f t="shared" si="24"/>
        <v>1</v>
      </c>
      <c r="BJ26" s="32">
        <f t="shared" si="24"/>
        <v>1</v>
      </c>
      <c r="BK26" s="32">
        <f t="shared" si="24"/>
        <v>1</v>
      </c>
      <c r="BL26" s="32">
        <f t="shared" si="24"/>
        <v>1</v>
      </c>
      <c r="BM26" s="32">
        <f t="shared" si="24"/>
        <v>1</v>
      </c>
      <c r="BN26" s="32">
        <f t="shared" si="24"/>
        <v>1</v>
      </c>
      <c r="BO26" s="32">
        <f t="shared" si="24"/>
        <v>1</v>
      </c>
      <c r="BP26" s="32">
        <f t="shared" si="24"/>
        <v>1</v>
      </c>
      <c r="BQ26" s="32">
        <f t="shared" si="24"/>
        <v>1</v>
      </c>
      <c r="BR26" s="32">
        <f t="shared" si="24"/>
        <v>1</v>
      </c>
      <c r="BS26" s="32">
        <f t="shared" si="24"/>
        <v>1</v>
      </c>
      <c r="BT26" s="32">
        <f t="shared" si="24"/>
        <v>1</v>
      </c>
      <c r="BU26" s="32">
        <f t="shared" si="24"/>
        <v>1</v>
      </c>
      <c r="BV26" s="32">
        <f t="shared" si="24"/>
        <v>1</v>
      </c>
      <c r="BW26" s="32">
        <f t="shared" si="24"/>
        <v>1</v>
      </c>
      <c r="BX26" s="32">
        <f t="shared" si="24"/>
        <v>1</v>
      </c>
      <c r="BY26" s="32">
        <f t="shared" si="24"/>
        <v>1</v>
      </c>
      <c r="BZ26" s="32">
        <f t="shared" si="24"/>
        <v>1</v>
      </c>
      <c r="CA26" s="32">
        <f t="shared" si="24"/>
        <v>1</v>
      </c>
      <c r="CB26" s="32">
        <f t="shared" si="24"/>
        <v>1</v>
      </c>
      <c r="CC26" s="32">
        <f t="shared" si="24"/>
        <v>1</v>
      </c>
      <c r="CD26" s="32">
        <f t="shared" si="24"/>
        <v>1</v>
      </c>
      <c r="CE26" s="32">
        <f t="shared" si="23"/>
        <v>1</v>
      </c>
      <c r="CF26" s="32">
        <f t="shared" si="23"/>
        <v>1</v>
      </c>
      <c r="CG26" s="32">
        <f t="shared" si="23"/>
        <v>1</v>
      </c>
      <c r="CH26" s="32">
        <f t="shared" si="23"/>
        <v>1</v>
      </c>
      <c r="CI26" s="32">
        <f t="shared" si="23"/>
        <v>1</v>
      </c>
      <c r="CJ26" s="32">
        <f t="shared" si="23"/>
        <v>1</v>
      </c>
      <c r="CK26" s="32">
        <f t="shared" si="23"/>
        <v>1</v>
      </c>
      <c r="CL26" s="32">
        <f t="shared" si="23"/>
        <v>1</v>
      </c>
      <c r="CM26" s="32">
        <f t="shared" si="23"/>
        <v>1</v>
      </c>
      <c r="CN26" s="32">
        <f t="shared" si="23"/>
        <v>1</v>
      </c>
      <c r="CO26" s="32">
        <f t="shared" si="23"/>
        <v>1</v>
      </c>
      <c r="CP26" s="32">
        <f t="shared" si="23"/>
        <v>1</v>
      </c>
      <c r="CQ26" s="32">
        <f t="shared" si="23"/>
        <v>1</v>
      </c>
      <c r="CR26" s="32">
        <f t="shared" si="23"/>
        <v>1</v>
      </c>
      <c r="CS26" s="32">
        <f t="shared" si="23"/>
        <v>1</v>
      </c>
      <c r="CT26" s="32">
        <f t="shared" si="23"/>
        <v>1</v>
      </c>
      <c r="CU26" s="32">
        <f t="shared" si="23"/>
        <v>1</v>
      </c>
      <c r="CV26" s="32">
        <f t="shared" si="23"/>
        <v>0</v>
      </c>
      <c r="CW26" s="32">
        <f t="shared" si="23"/>
        <v>0</v>
      </c>
      <c r="CX26" s="32">
        <f t="shared" si="23"/>
        <v>0</v>
      </c>
      <c r="CY26" s="32">
        <f t="shared" si="23"/>
        <v>0</v>
      </c>
      <c r="CZ26" s="32">
        <f t="shared" si="23"/>
        <v>0</v>
      </c>
    </row>
    <row r="27" spans="1:104" x14ac:dyDescent="0.2">
      <c r="A27" s="1" t="s">
        <v>22</v>
      </c>
      <c r="B27" s="1">
        <v>1.6</v>
      </c>
      <c r="C27" s="2" t="s">
        <v>97</v>
      </c>
      <c r="D27" s="29" t="s">
        <v>98</v>
      </c>
      <c r="E27" s="42">
        <v>2</v>
      </c>
      <c r="F27" s="38" t="s">
        <v>99</v>
      </c>
      <c r="G27" s="37" t="s">
        <v>27</v>
      </c>
      <c r="H27" s="37" t="s">
        <v>76</v>
      </c>
      <c r="I27" s="6">
        <f t="shared" si="14"/>
        <v>59</v>
      </c>
      <c r="J27" s="6">
        <f t="shared" si="9"/>
        <v>48</v>
      </c>
      <c r="K27" s="55">
        <f t="shared" si="27"/>
        <v>72</v>
      </c>
      <c r="L27" s="55">
        <f t="shared" si="27"/>
        <v>234</v>
      </c>
      <c r="M27" s="55">
        <f t="shared" si="27"/>
        <v>126</v>
      </c>
      <c r="N27" s="55">
        <f t="shared" si="27"/>
        <v>0</v>
      </c>
      <c r="O27" s="33">
        <v>45981</v>
      </c>
      <c r="P27" s="31">
        <v>46040</v>
      </c>
      <c r="Q27" s="5" t="s">
        <v>100</v>
      </c>
      <c r="R27" s="32">
        <f t="shared" si="11"/>
        <v>0</v>
      </c>
      <c r="S27" s="32">
        <f t="shared" si="24"/>
        <v>0</v>
      </c>
      <c r="T27" s="32">
        <f t="shared" si="24"/>
        <v>0</v>
      </c>
      <c r="U27" s="32">
        <f t="shared" si="24"/>
        <v>0</v>
      </c>
      <c r="V27" s="32">
        <f t="shared" si="24"/>
        <v>0</v>
      </c>
      <c r="W27" s="32">
        <f t="shared" si="24"/>
        <v>0</v>
      </c>
      <c r="X27" s="32">
        <f t="shared" si="24"/>
        <v>0</v>
      </c>
      <c r="Y27" s="32">
        <f t="shared" si="24"/>
        <v>0</v>
      </c>
      <c r="Z27" s="32">
        <f t="shared" si="24"/>
        <v>0</v>
      </c>
      <c r="AA27" s="32">
        <f t="shared" si="24"/>
        <v>0</v>
      </c>
      <c r="AB27" s="32">
        <f t="shared" si="24"/>
        <v>1</v>
      </c>
      <c r="AC27" s="32">
        <f t="shared" si="24"/>
        <v>1</v>
      </c>
      <c r="AD27" s="32">
        <f t="shared" si="24"/>
        <v>1</v>
      </c>
      <c r="AE27" s="32">
        <f t="shared" si="24"/>
        <v>1</v>
      </c>
      <c r="AF27" s="32">
        <f t="shared" si="24"/>
        <v>1</v>
      </c>
      <c r="AG27" s="32">
        <f t="shared" si="24"/>
        <v>1</v>
      </c>
      <c r="AH27" s="32">
        <f t="shared" si="24"/>
        <v>1</v>
      </c>
      <c r="AI27" s="32">
        <f t="shared" si="24"/>
        <v>1</v>
      </c>
      <c r="AJ27" s="32">
        <f t="shared" si="24"/>
        <v>1</v>
      </c>
      <c r="AK27" s="32">
        <f t="shared" si="24"/>
        <v>1</v>
      </c>
      <c r="AL27" s="32">
        <f t="shared" si="24"/>
        <v>1</v>
      </c>
      <c r="AM27" s="32">
        <f t="shared" si="24"/>
        <v>1</v>
      </c>
      <c r="AN27" s="32">
        <f t="shared" si="24"/>
        <v>1</v>
      </c>
      <c r="AO27" s="32">
        <f t="shared" si="24"/>
        <v>1</v>
      </c>
      <c r="AP27" s="32">
        <f t="shared" si="24"/>
        <v>1</v>
      </c>
      <c r="AQ27" s="32">
        <f t="shared" si="24"/>
        <v>1</v>
      </c>
      <c r="AR27" s="32">
        <f t="shared" si="24"/>
        <v>1</v>
      </c>
      <c r="AS27" s="32">
        <f t="shared" si="24"/>
        <v>1</v>
      </c>
      <c r="AT27" s="32">
        <f t="shared" si="24"/>
        <v>1</v>
      </c>
      <c r="AU27" s="32">
        <f t="shared" si="24"/>
        <v>1</v>
      </c>
      <c r="AV27" s="32">
        <f t="shared" si="24"/>
        <v>1</v>
      </c>
      <c r="AW27" s="32">
        <f t="shared" si="24"/>
        <v>1</v>
      </c>
      <c r="AX27" s="32">
        <f t="shared" si="24"/>
        <v>1</v>
      </c>
      <c r="AY27" s="32">
        <f t="shared" si="24"/>
        <v>1</v>
      </c>
      <c r="AZ27" s="32">
        <f t="shared" si="24"/>
        <v>1</v>
      </c>
      <c r="BA27" s="32">
        <f t="shared" si="24"/>
        <v>1</v>
      </c>
      <c r="BB27" s="32">
        <f t="shared" si="24"/>
        <v>1</v>
      </c>
      <c r="BC27" s="32">
        <f t="shared" si="24"/>
        <v>1</v>
      </c>
      <c r="BD27" s="32">
        <f t="shared" si="24"/>
        <v>1</v>
      </c>
      <c r="BE27" s="32">
        <f t="shared" si="24"/>
        <v>1</v>
      </c>
      <c r="BF27" s="32">
        <f t="shared" si="24"/>
        <v>1</v>
      </c>
      <c r="BG27" s="32">
        <f t="shared" si="24"/>
        <v>1</v>
      </c>
      <c r="BH27" s="32">
        <f t="shared" si="24"/>
        <v>1</v>
      </c>
      <c r="BI27" s="32">
        <f t="shared" si="24"/>
        <v>1</v>
      </c>
      <c r="BJ27" s="32">
        <f t="shared" si="24"/>
        <v>1</v>
      </c>
      <c r="BK27" s="32">
        <f t="shared" si="24"/>
        <v>1</v>
      </c>
      <c r="BL27" s="32">
        <f t="shared" si="24"/>
        <v>1</v>
      </c>
      <c r="BM27" s="32">
        <f t="shared" si="24"/>
        <v>1</v>
      </c>
      <c r="BN27" s="32">
        <f t="shared" si="24"/>
        <v>1</v>
      </c>
      <c r="BO27" s="32">
        <f t="shared" si="24"/>
        <v>1</v>
      </c>
      <c r="BP27" s="32">
        <f t="shared" si="24"/>
        <v>1</v>
      </c>
      <c r="BQ27" s="32">
        <f t="shared" si="24"/>
        <v>1</v>
      </c>
      <c r="BR27" s="32">
        <f t="shared" si="24"/>
        <v>1</v>
      </c>
      <c r="BS27" s="32">
        <f t="shared" si="24"/>
        <v>1</v>
      </c>
      <c r="BT27" s="32">
        <f t="shared" si="24"/>
        <v>1</v>
      </c>
      <c r="BU27" s="32">
        <f t="shared" si="24"/>
        <v>1</v>
      </c>
      <c r="BV27" s="32">
        <f t="shared" si="24"/>
        <v>1</v>
      </c>
      <c r="BW27" s="32">
        <f t="shared" si="24"/>
        <v>1</v>
      </c>
      <c r="BX27" s="32">
        <f t="shared" si="24"/>
        <v>1</v>
      </c>
      <c r="BY27" s="32">
        <f t="shared" si="24"/>
        <v>1</v>
      </c>
      <c r="BZ27" s="32">
        <f t="shared" si="24"/>
        <v>1</v>
      </c>
      <c r="CA27" s="32">
        <f t="shared" si="24"/>
        <v>1</v>
      </c>
      <c r="CB27" s="32">
        <f t="shared" si="24"/>
        <v>1</v>
      </c>
      <c r="CC27" s="32">
        <f t="shared" si="24"/>
        <v>1</v>
      </c>
      <c r="CD27" s="32">
        <f t="shared" ref="CD27:CZ31" si="28">IF($F27=" ", " ", IF(AND(CD$4&gt;=$O27,CD$4&lt;$P27),1,0))</f>
        <v>1</v>
      </c>
      <c r="CE27" s="32">
        <f t="shared" si="28"/>
        <v>1</v>
      </c>
      <c r="CF27" s="32">
        <f t="shared" si="28"/>
        <v>1</v>
      </c>
      <c r="CG27" s="32">
        <f t="shared" si="28"/>
        <v>1</v>
      </c>
      <c r="CH27" s="32">
        <f t="shared" si="28"/>
        <v>1</v>
      </c>
      <c r="CI27" s="32">
        <f t="shared" si="28"/>
        <v>0</v>
      </c>
      <c r="CJ27" s="32">
        <f t="shared" si="28"/>
        <v>0</v>
      </c>
      <c r="CK27" s="32">
        <f t="shared" si="28"/>
        <v>0</v>
      </c>
      <c r="CL27" s="32">
        <f t="shared" si="28"/>
        <v>0</v>
      </c>
      <c r="CM27" s="32">
        <f t="shared" si="28"/>
        <v>0</v>
      </c>
      <c r="CN27" s="32">
        <f t="shared" si="28"/>
        <v>0</v>
      </c>
      <c r="CO27" s="32">
        <f t="shared" si="28"/>
        <v>0</v>
      </c>
      <c r="CP27" s="32">
        <f t="shared" si="28"/>
        <v>0</v>
      </c>
      <c r="CQ27" s="32">
        <f t="shared" si="28"/>
        <v>0</v>
      </c>
      <c r="CR27" s="32">
        <f t="shared" si="28"/>
        <v>0</v>
      </c>
      <c r="CS27" s="32">
        <f t="shared" si="28"/>
        <v>0</v>
      </c>
      <c r="CT27" s="32">
        <f t="shared" si="28"/>
        <v>0</v>
      </c>
      <c r="CU27" s="32">
        <f t="shared" si="28"/>
        <v>0</v>
      </c>
      <c r="CV27" s="32">
        <f t="shared" si="28"/>
        <v>0</v>
      </c>
      <c r="CW27" s="32">
        <f t="shared" si="28"/>
        <v>0</v>
      </c>
      <c r="CX27" s="32">
        <f t="shared" si="28"/>
        <v>0</v>
      </c>
      <c r="CY27" s="32">
        <f t="shared" si="28"/>
        <v>0</v>
      </c>
      <c r="CZ27" s="32">
        <f t="shared" si="28"/>
        <v>0</v>
      </c>
    </row>
    <row r="28" spans="1:104" x14ac:dyDescent="0.2">
      <c r="A28" s="1" t="s">
        <v>22</v>
      </c>
      <c r="B28" s="1">
        <v>1.6</v>
      </c>
      <c r="C28" s="2" t="s">
        <v>97</v>
      </c>
      <c r="D28" s="29" t="s">
        <v>155</v>
      </c>
      <c r="E28" s="42">
        <v>3</v>
      </c>
      <c r="F28" s="38" t="s">
        <v>156</v>
      </c>
      <c r="G28" s="37" t="s">
        <v>32</v>
      </c>
      <c r="H28" s="37" t="s">
        <v>131</v>
      </c>
      <c r="I28" s="6">
        <f t="shared" ref="I28" si="29">P28-O28</f>
        <v>46</v>
      </c>
      <c r="J28" s="6">
        <f t="shared" ref="J28" si="30">NETWORKDAYS.INTL(O28,P28,11, Holidays)</f>
        <v>38</v>
      </c>
      <c r="K28" s="55">
        <f t="shared" si="27"/>
        <v>0</v>
      </c>
      <c r="L28" s="55">
        <f>hours_per_day*MAX(NETWORKDAYS.INTL(MAX(L$5,$O28),MIN(L$6,$P28),11, Holidays),0)</f>
        <v>216</v>
      </c>
      <c r="M28" s="55">
        <f t="shared" si="27"/>
        <v>126</v>
      </c>
      <c r="N28" s="55">
        <f t="shared" si="27"/>
        <v>0</v>
      </c>
      <c r="O28" s="31">
        <v>45994</v>
      </c>
      <c r="P28" s="31">
        <v>46040</v>
      </c>
      <c r="Q28" s="5" t="s">
        <v>157</v>
      </c>
      <c r="R28" s="32">
        <f t="shared" si="11"/>
        <v>0</v>
      </c>
      <c r="S28" s="32">
        <f t="shared" si="11"/>
        <v>0</v>
      </c>
      <c r="T28" s="32">
        <f t="shared" si="11"/>
        <v>0</v>
      </c>
      <c r="U28" s="32">
        <f t="shared" si="11"/>
        <v>0</v>
      </c>
      <c r="V28" s="32">
        <f t="shared" si="11"/>
        <v>0</v>
      </c>
      <c r="W28" s="32">
        <f t="shared" si="11"/>
        <v>0</v>
      </c>
      <c r="X28" s="32">
        <f t="shared" si="11"/>
        <v>0</v>
      </c>
      <c r="Y28" s="32">
        <f t="shared" si="11"/>
        <v>0</v>
      </c>
      <c r="Z28" s="32">
        <f t="shared" si="11"/>
        <v>0</v>
      </c>
      <c r="AA28" s="32">
        <f t="shared" si="11"/>
        <v>0</v>
      </c>
      <c r="AB28" s="32">
        <f t="shared" si="11"/>
        <v>0</v>
      </c>
      <c r="AC28" s="32">
        <f t="shared" si="11"/>
        <v>0</v>
      </c>
      <c r="AD28" s="32">
        <f t="shared" si="11"/>
        <v>0</v>
      </c>
      <c r="AE28" s="32">
        <f t="shared" si="11"/>
        <v>0</v>
      </c>
      <c r="AF28" s="32">
        <f t="shared" si="11"/>
        <v>0</v>
      </c>
      <c r="AG28" s="32">
        <f t="shared" si="11"/>
        <v>0</v>
      </c>
      <c r="AH28" s="32">
        <f t="shared" ref="AH28:CC28" si="31">IF($F28=" ", " ", IF(AND(AH$4&gt;=$O28,AH$4&lt;$P28),1,0))</f>
        <v>0</v>
      </c>
      <c r="AI28" s="32">
        <f t="shared" si="31"/>
        <v>0</v>
      </c>
      <c r="AJ28" s="32">
        <f t="shared" si="31"/>
        <v>0</v>
      </c>
      <c r="AK28" s="32">
        <f t="shared" si="31"/>
        <v>0</v>
      </c>
      <c r="AL28" s="32">
        <f t="shared" si="31"/>
        <v>0</v>
      </c>
      <c r="AM28" s="32">
        <f t="shared" si="31"/>
        <v>0</v>
      </c>
      <c r="AN28" s="32">
        <f t="shared" si="31"/>
        <v>0</v>
      </c>
      <c r="AO28" s="32">
        <f t="shared" si="31"/>
        <v>1</v>
      </c>
      <c r="AP28" s="32">
        <f t="shared" si="31"/>
        <v>1</v>
      </c>
      <c r="AQ28" s="32">
        <f t="shared" si="31"/>
        <v>1</v>
      </c>
      <c r="AR28" s="32">
        <f t="shared" si="31"/>
        <v>1</v>
      </c>
      <c r="AS28" s="32">
        <f t="shared" si="31"/>
        <v>1</v>
      </c>
      <c r="AT28" s="32">
        <f t="shared" si="31"/>
        <v>1</v>
      </c>
      <c r="AU28" s="32">
        <f t="shared" si="31"/>
        <v>1</v>
      </c>
      <c r="AV28" s="32">
        <f t="shared" si="31"/>
        <v>1</v>
      </c>
      <c r="AW28" s="32">
        <f t="shared" si="31"/>
        <v>1</v>
      </c>
      <c r="AX28" s="32">
        <f t="shared" si="31"/>
        <v>1</v>
      </c>
      <c r="AY28" s="32">
        <f t="shared" si="31"/>
        <v>1</v>
      </c>
      <c r="AZ28" s="32">
        <f t="shared" si="31"/>
        <v>1</v>
      </c>
      <c r="BA28" s="32">
        <f t="shared" si="31"/>
        <v>1</v>
      </c>
      <c r="BB28" s="32">
        <f t="shared" si="31"/>
        <v>1</v>
      </c>
      <c r="BC28" s="32">
        <f t="shared" si="31"/>
        <v>1</v>
      </c>
      <c r="BD28" s="32">
        <f t="shared" si="31"/>
        <v>1</v>
      </c>
      <c r="BE28" s="32">
        <f t="shared" si="31"/>
        <v>1</v>
      </c>
      <c r="BF28" s="32">
        <f t="shared" si="31"/>
        <v>1</v>
      </c>
      <c r="BG28" s="32">
        <f t="shared" si="31"/>
        <v>1</v>
      </c>
      <c r="BH28" s="32">
        <f t="shared" si="31"/>
        <v>1</v>
      </c>
      <c r="BI28" s="32">
        <f t="shared" si="31"/>
        <v>1</v>
      </c>
      <c r="BJ28" s="32">
        <f t="shared" si="31"/>
        <v>1</v>
      </c>
      <c r="BK28" s="32">
        <f t="shared" si="31"/>
        <v>1</v>
      </c>
      <c r="BL28" s="32">
        <f t="shared" si="31"/>
        <v>1</v>
      </c>
      <c r="BM28" s="32">
        <f t="shared" si="31"/>
        <v>1</v>
      </c>
      <c r="BN28" s="32">
        <f t="shared" si="31"/>
        <v>1</v>
      </c>
      <c r="BO28" s="32">
        <f t="shared" si="31"/>
        <v>1</v>
      </c>
      <c r="BP28" s="32">
        <f t="shared" si="31"/>
        <v>1</v>
      </c>
      <c r="BQ28" s="32">
        <f t="shared" si="31"/>
        <v>1</v>
      </c>
      <c r="BR28" s="32">
        <f t="shared" si="31"/>
        <v>1</v>
      </c>
      <c r="BS28" s="32">
        <f t="shared" si="31"/>
        <v>1</v>
      </c>
      <c r="BT28" s="32">
        <f t="shared" si="31"/>
        <v>1</v>
      </c>
      <c r="BU28" s="32">
        <f t="shared" si="31"/>
        <v>1</v>
      </c>
      <c r="BV28" s="32">
        <f t="shared" si="31"/>
        <v>1</v>
      </c>
      <c r="BW28" s="32">
        <f t="shared" si="31"/>
        <v>1</v>
      </c>
      <c r="BX28" s="32">
        <f t="shared" si="31"/>
        <v>1</v>
      </c>
      <c r="BY28" s="32">
        <f t="shared" si="31"/>
        <v>1</v>
      </c>
      <c r="BZ28" s="32">
        <f t="shared" si="31"/>
        <v>1</v>
      </c>
      <c r="CA28" s="32">
        <f t="shared" si="31"/>
        <v>1</v>
      </c>
      <c r="CB28" s="32">
        <f t="shared" si="31"/>
        <v>1</v>
      </c>
      <c r="CC28" s="32">
        <f t="shared" si="31"/>
        <v>1</v>
      </c>
      <c r="CD28" s="32">
        <f t="shared" si="28"/>
        <v>1</v>
      </c>
      <c r="CE28" s="32">
        <f t="shared" si="28"/>
        <v>1</v>
      </c>
      <c r="CF28" s="32">
        <f t="shared" si="28"/>
        <v>1</v>
      </c>
      <c r="CG28" s="32">
        <f t="shared" si="28"/>
        <v>1</v>
      </c>
      <c r="CH28" s="32">
        <f t="shared" si="28"/>
        <v>1</v>
      </c>
      <c r="CI28" s="32">
        <f t="shared" si="28"/>
        <v>0</v>
      </c>
      <c r="CJ28" s="32">
        <f t="shared" si="28"/>
        <v>0</v>
      </c>
      <c r="CK28" s="32">
        <f t="shared" si="28"/>
        <v>0</v>
      </c>
      <c r="CL28" s="32">
        <f t="shared" si="28"/>
        <v>0</v>
      </c>
      <c r="CM28" s="32">
        <f t="shared" si="28"/>
        <v>0</v>
      </c>
      <c r="CN28" s="32">
        <f t="shared" si="28"/>
        <v>0</v>
      </c>
      <c r="CO28" s="32">
        <f t="shared" si="28"/>
        <v>0</v>
      </c>
      <c r="CP28" s="32">
        <f t="shared" si="28"/>
        <v>0</v>
      </c>
      <c r="CQ28" s="32">
        <f t="shared" si="28"/>
        <v>0</v>
      </c>
      <c r="CR28" s="32">
        <f t="shared" si="28"/>
        <v>0</v>
      </c>
      <c r="CS28" s="32">
        <f t="shared" si="28"/>
        <v>0</v>
      </c>
      <c r="CT28" s="32">
        <f t="shared" si="28"/>
        <v>0</v>
      </c>
      <c r="CU28" s="32">
        <f t="shared" si="28"/>
        <v>0</v>
      </c>
      <c r="CV28" s="32">
        <f t="shared" si="28"/>
        <v>0</v>
      </c>
      <c r="CW28" s="32">
        <f t="shared" si="28"/>
        <v>0</v>
      </c>
      <c r="CX28" s="32">
        <f t="shared" si="28"/>
        <v>0</v>
      </c>
      <c r="CY28" s="32">
        <f t="shared" si="28"/>
        <v>0</v>
      </c>
      <c r="CZ28" s="32">
        <f t="shared" si="28"/>
        <v>0</v>
      </c>
    </row>
    <row r="29" spans="1:104" x14ac:dyDescent="0.2">
      <c r="A29" s="1" t="s">
        <v>22</v>
      </c>
      <c r="B29" s="1">
        <v>1.2</v>
      </c>
      <c r="C29" s="2" t="s">
        <v>101</v>
      </c>
      <c r="D29" s="29" t="s">
        <v>30</v>
      </c>
      <c r="E29" s="42">
        <v>1</v>
      </c>
      <c r="F29" s="39" t="s">
        <v>34</v>
      </c>
      <c r="G29" s="37" t="s">
        <v>27</v>
      </c>
      <c r="H29" s="37" t="s">
        <v>35</v>
      </c>
      <c r="I29" s="6">
        <f t="shared" si="14"/>
        <v>84</v>
      </c>
      <c r="J29" s="6">
        <f t="shared" si="9"/>
        <v>70</v>
      </c>
      <c r="K29" s="55">
        <f t="shared" si="27"/>
        <v>144</v>
      </c>
      <c r="L29" s="55">
        <f t="shared" si="27"/>
        <v>234</v>
      </c>
      <c r="M29" s="55">
        <f t="shared" si="27"/>
        <v>234</v>
      </c>
      <c r="N29" s="55">
        <f t="shared" si="27"/>
        <v>18</v>
      </c>
      <c r="O29" s="33">
        <v>45972</v>
      </c>
      <c r="P29" s="33">
        <v>46056</v>
      </c>
      <c r="Q29" s="5" t="s">
        <v>36</v>
      </c>
      <c r="R29" s="32">
        <f t="shared" si="11"/>
        <v>0</v>
      </c>
      <c r="S29" s="32">
        <f t="shared" ref="S29:CD32" si="32">IF($F29=" ", " ", IF(AND(S$4&gt;=$O29,S$4&lt;$P29),1,0))</f>
        <v>1</v>
      </c>
      <c r="T29" s="32">
        <f t="shared" si="32"/>
        <v>1</v>
      </c>
      <c r="U29" s="32">
        <f t="shared" si="32"/>
        <v>1</v>
      </c>
      <c r="V29" s="32">
        <f t="shared" si="32"/>
        <v>1</v>
      </c>
      <c r="W29" s="32">
        <f t="shared" si="32"/>
        <v>1</v>
      </c>
      <c r="X29" s="32">
        <f t="shared" si="32"/>
        <v>1</v>
      </c>
      <c r="Y29" s="32">
        <f t="shared" si="32"/>
        <v>1</v>
      </c>
      <c r="Z29" s="32">
        <f t="shared" si="32"/>
        <v>1</v>
      </c>
      <c r="AA29" s="32">
        <f t="shared" si="32"/>
        <v>1</v>
      </c>
      <c r="AB29" s="32">
        <f t="shared" si="32"/>
        <v>1</v>
      </c>
      <c r="AC29" s="32">
        <f t="shared" si="32"/>
        <v>1</v>
      </c>
      <c r="AD29" s="32">
        <f t="shared" si="32"/>
        <v>1</v>
      </c>
      <c r="AE29" s="32">
        <f t="shared" si="32"/>
        <v>1</v>
      </c>
      <c r="AF29" s="32">
        <f t="shared" si="32"/>
        <v>1</v>
      </c>
      <c r="AG29" s="32">
        <f t="shared" si="32"/>
        <v>1</v>
      </c>
      <c r="AH29" s="32">
        <f t="shared" si="32"/>
        <v>1</v>
      </c>
      <c r="AI29" s="32">
        <f t="shared" si="32"/>
        <v>1</v>
      </c>
      <c r="AJ29" s="32">
        <f t="shared" si="32"/>
        <v>1</v>
      </c>
      <c r="AK29" s="32">
        <f t="shared" si="32"/>
        <v>1</v>
      </c>
      <c r="AL29" s="32">
        <f t="shared" si="32"/>
        <v>1</v>
      </c>
      <c r="AM29" s="32">
        <f t="shared" si="32"/>
        <v>1</v>
      </c>
      <c r="AN29" s="32">
        <f t="shared" si="32"/>
        <v>1</v>
      </c>
      <c r="AO29" s="32">
        <f t="shared" si="32"/>
        <v>1</v>
      </c>
      <c r="AP29" s="32">
        <f t="shared" si="32"/>
        <v>1</v>
      </c>
      <c r="AQ29" s="32">
        <f t="shared" si="32"/>
        <v>1</v>
      </c>
      <c r="AR29" s="32">
        <f t="shared" si="32"/>
        <v>1</v>
      </c>
      <c r="AS29" s="32">
        <f t="shared" si="32"/>
        <v>1</v>
      </c>
      <c r="AT29" s="32">
        <f t="shared" si="32"/>
        <v>1</v>
      </c>
      <c r="AU29" s="32">
        <f t="shared" si="32"/>
        <v>1</v>
      </c>
      <c r="AV29" s="32">
        <f t="shared" si="32"/>
        <v>1</v>
      </c>
      <c r="AW29" s="32">
        <f t="shared" si="32"/>
        <v>1</v>
      </c>
      <c r="AX29" s="32">
        <f t="shared" si="32"/>
        <v>1</v>
      </c>
      <c r="AY29" s="32">
        <f t="shared" si="32"/>
        <v>1</v>
      </c>
      <c r="AZ29" s="32">
        <f t="shared" si="32"/>
        <v>1</v>
      </c>
      <c r="BA29" s="32">
        <f t="shared" si="32"/>
        <v>1</v>
      </c>
      <c r="BB29" s="32">
        <f t="shared" si="32"/>
        <v>1</v>
      </c>
      <c r="BC29" s="32">
        <f t="shared" si="32"/>
        <v>1</v>
      </c>
      <c r="BD29" s="32">
        <f t="shared" si="32"/>
        <v>1</v>
      </c>
      <c r="BE29" s="32">
        <f t="shared" si="32"/>
        <v>1</v>
      </c>
      <c r="BF29" s="32">
        <f t="shared" si="32"/>
        <v>1</v>
      </c>
      <c r="BG29" s="32">
        <f t="shared" si="32"/>
        <v>1</v>
      </c>
      <c r="BH29" s="32">
        <f t="shared" si="32"/>
        <v>1</v>
      </c>
      <c r="BI29" s="32">
        <f t="shared" si="32"/>
        <v>1</v>
      </c>
      <c r="BJ29" s="32">
        <f t="shared" si="32"/>
        <v>1</v>
      </c>
      <c r="BK29" s="32">
        <f t="shared" si="32"/>
        <v>1</v>
      </c>
      <c r="BL29" s="32">
        <f t="shared" si="32"/>
        <v>1</v>
      </c>
      <c r="BM29" s="32">
        <f t="shared" si="32"/>
        <v>1</v>
      </c>
      <c r="BN29" s="32">
        <f t="shared" si="32"/>
        <v>1</v>
      </c>
      <c r="BO29" s="32">
        <f t="shared" si="32"/>
        <v>1</v>
      </c>
      <c r="BP29" s="32">
        <f t="shared" si="32"/>
        <v>1</v>
      </c>
      <c r="BQ29" s="32">
        <f t="shared" si="32"/>
        <v>1</v>
      </c>
      <c r="BR29" s="32">
        <f t="shared" si="32"/>
        <v>1</v>
      </c>
      <c r="BS29" s="32">
        <f t="shared" si="32"/>
        <v>1</v>
      </c>
      <c r="BT29" s="32">
        <f t="shared" si="32"/>
        <v>1</v>
      </c>
      <c r="BU29" s="32">
        <f t="shared" si="32"/>
        <v>1</v>
      </c>
      <c r="BV29" s="32">
        <f t="shared" si="32"/>
        <v>1</v>
      </c>
      <c r="BW29" s="32">
        <f t="shared" si="32"/>
        <v>1</v>
      </c>
      <c r="BX29" s="32">
        <f t="shared" si="32"/>
        <v>1</v>
      </c>
      <c r="BY29" s="32">
        <f t="shared" si="32"/>
        <v>1</v>
      </c>
      <c r="BZ29" s="32">
        <f t="shared" si="32"/>
        <v>1</v>
      </c>
      <c r="CA29" s="32">
        <f t="shared" si="32"/>
        <v>1</v>
      </c>
      <c r="CB29" s="32">
        <f t="shared" si="32"/>
        <v>1</v>
      </c>
      <c r="CC29" s="32">
        <f t="shared" si="32"/>
        <v>1</v>
      </c>
      <c r="CD29" s="32">
        <f t="shared" si="32"/>
        <v>1</v>
      </c>
      <c r="CE29" s="32">
        <f t="shared" si="28"/>
        <v>1</v>
      </c>
      <c r="CF29" s="32">
        <f t="shared" si="28"/>
        <v>1</v>
      </c>
      <c r="CG29" s="32">
        <f t="shared" si="28"/>
        <v>1</v>
      </c>
      <c r="CH29" s="32">
        <f t="shared" si="28"/>
        <v>1</v>
      </c>
      <c r="CI29" s="32">
        <f t="shared" si="28"/>
        <v>1</v>
      </c>
      <c r="CJ29" s="32">
        <f t="shared" si="28"/>
        <v>1</v>
      </c>
      <c r="CK29" s="32">
        <f t="shared" si="28"/>
        <v>1</v>
      </c>
      <c r="CL29" s="32">
        <f t="shared" si="28"/>
        <v>1</v>
      </c>
      <c r="CM29" s="32">
        <f t="shared" si="28"/>
        <v>1</v>
      </c>
      <c r="CN29" s="32">
        <f t="shared" si="28"/>
        <v>1</v>
      </c>
      <c r="CO29" s="32">
        <f t="shared" si="28"/>
        <v>1</v>
      </c>
      <c r="CP29" s="32">
        <f t="shared" si="28"/>
        <v>1</v>
      </c>
      <c r="CQ29" s="32">
        <f t="shared" si="28"/>
        <v>1</v>
      </c>
      <c r="CR29" s="32">
        <f t="shared" si="28"/>
        <v>1</v>
      </c>
      <c r="CS29" s="32">
        <f t="shared" si="28"/>
        <v>1</v>
      </c>
      <c r="CT29" s="32">
        <f t="shared" si="28"/>
        <v>1</v>
      </c>
      <c r="CU29" s="32">
        <f t="shared" si="28"/>
        <v>1</v>
      </c>
      <c r="CV29" s="32">
        <f t="shared" si="28"/>
        <v>1</v>
      </c>
      <c r="CW29" s="32">
        <f t="shared" si="28"/>
        <v>1</v>
      </c>
      <c r="CX29" s="32">
        <f t="shared" si="28"/>
        <v>1</v>
      </c>
      <c r="CY29" s="32">
        <f t="shared" si="28"/>
        <v>0</v>
      </c>
      <c r="CZ29" s="32">
        <f t="shared" si="28"/>
        <v>0</v>
      </c>
    </row>
    <row r="30" spans="1:104" x14ac:dyDescent="0.2">
      <c r="A30" s="1" t="s">
        <v>22</v>
      </c>
      <c r="B30" s="1">
        <v>1.2</v>
      </c>
      <c r="C30" s="2" t="s">
        <v>101</v>
      </c>
      <c r="D30" s="29" t="s">
        <v>30</v>
      </c>
      <c r="E30" s="42">
        <v>2</v>
      </c>
      <c r="F30" s="37" t="s">
        <v>37</v>
      </c>
      <c r="G30" s="37" t="s">
        <v>27</v>
      </c>
      <c r="H30" s="40" t="s">
        <v>33</v>
      </c>
      <c r="I30" s="6">
        <f t="shared" si="14"/>
        <v>84</v>
      </c>
      <c r="J30" s="6">
        <f t="shared" si="9"/>
        <v>70</v>
      </c>
      <c r="K30" s="55">
        <f t="shared" si="27"/>
        <v>144</v>
      </c>
      <c r="L30" s="55">
        <f t="shared" si="27"/>
        <v>234</v>
      </c>
      <c r="M30" s="55">
        <f t="shared" si="27"/>
        <v>234</v>
      </c>
      <c r="N30" s="55">
        <f t="shared" si="27"/>
        <v>18</v>
      </c>
      <c r="O30" s="33">
        <v>45972</v>
      </c>
      <c r="P30" s="33">
        <v>46056</v>
      </c>
      <c r="Q30" s="5" t="s">
        <v>158</v>
      </c>
      <c r="R30" s="32">
        <f t="shared" si="11"/>
        <v>0</v>
      </c>
      <c r="S30" s="32">
        <f t="shared" si="32"/>
        <v>1</v>
      </c>
      <c r="T30" s="32">
        <f t="shared" si="32"/>
        <v>1</v>
      </c>
      <c r="U30" s="32">
        <f t="shared" si="32"/>
        <v>1</v>
      </c>
      <c r="V30" s="32">
        <f t="shared" si="32"/>
        <v>1</v>
      </c>
      <c r="W30" s="32">
        <f t="shared" si="32"/>
        <v>1</v>
      </c>
      <c r="X30" s="32">
        <f t="shared" si="32"/>
        <v>1</v>
      </c>
      <c r="Y30" s="32">
        <f t="shared" si="32"/>
        <v>1</v>
      </c>
      <c r="Z30" s="32">
        <f t="shared" si="32"/>
        <v>1</v>
      </c>
      <c r="AA30" s="32">
        <f t="shared" si="32"/>
        <v>1</v>
      </c>
      <c r="AB30" s="32">
        <f t="shared" si="32"/>
        <v>1</v>
      </c>
      <c r="AC30" s="32">
        <f t="shared" si="32"/>
        <v>1</v>
      </c>
      <c r="AD30" s="32">
        <f t="shared" si="32"/>
        <v>1</v>
      </c>
      <c r="AE30" s="32">
        <f t="shared" si="32"/>
        <v>1</v>
      </c>
      <c r="AF30" s="32">
        <f t="shared" si="32"/>
        <v>1</v>
      </c>
      <c r="AG30" s="32">
        <f t="shared" si="32"/>
        <v>1</v>
      </c>
      <c r="AH30" s="32">
        <f t="shared" si="32"/>
        <v>1</v>
      </c>
      <c r="AI30" s="32">
        <f t="shared" si="32"/>
        <v>1</v>
      </c>
      <c r="AJ30" s="32">
        <f t="shared" si="32"/>
        <v>1</v>
      </c>
      <c r="AK30" s="32">
        <f t="shared" si="32"/>
        <v>1</v>
      </c>
      <c r="AL30" s="32">
        <f t="shared" si="32"/>
        <v>1</v>
      </c>
      <c r="AM30" s="32">
        <f t="shared" si="32"/>
        <v>1</v>
      </c>
      <c r="AN30" s="32">
        <f t="shared" si="32"/>
        <v>1</v>
      </c>
      <c r="AO30" s="32">
        <f t="shared" si="32"/>
        <v>1</v>
      </c>
      <c r="AP30" s="32">
        <f t="shared" si="32"/>
        <v>1</v>
      </c>
      <c r="AQ30" s="32">
        <f t="shared" si="32"/>
        <v>1</v>
      </c>
      <c r="AR30" s="32">
        <f t="shared" si="32"/>
        <v>1</v>
      </c>
      <c r="AS30" s="32">
        <f t="shared" si="32"/>
        <v>1</v>
      </c>
      <c r="AT30" s="32">
        <f t="shared" si="32"/>
        <v>1</v>
      </c>
      <c r="AU30" s="32">
        <f t="shared" si="32"/>
        <v>1</v>
      </c>
      <c r="AV30" s="32">
        <f t="shared" si="32"/>
        <v>1</v>
      </c>
      <c r="AW30" s="32">
        <f t="shared" si="32"/>
        <v>1</v>
      </c>
      <c r="AX30" s="32">
        <f t="shared" si="32"/>
        <v>1</v>
      </c>
      <c r="AY30" s="32">
        <f t="shared" si="32"/>
        <v>1</v>
      </c>
      <c r="AZ30" s="32">
        <f t="shared" si="32"/>
        <v>1</v>
      </c>
      <c r="BA30" s="32">
        <f t="shared" si="32"/>
        <v>1</v>
      </c>
      <c r="BB30" s="32">
        <f t="shared" si="32"/>
        <v>1</v>
      </c>
      <c r="BC30" s="32">
        <f t="shared" si="32"/>
        <v>1</v>
      </c>
      <c r="BD30" s="32">
        <f t="shared" si="32"/>
        <v>1</v>
      </c>
      <c r="BE30" s="32">
        <f t="shared" si="32"/>
        <v>1</v>
      </c>
      <c r="BF30" s="32">
        <f t="shared" si="32"/>
        <v>1</v>
      </c>
      <c r="BG30" s="32">
        <f t="shared" si="32"/>
        <v>1</v>
      </c>
      <c r="BH30" s="32">
        <f t="shared" si="32"/>
        <v>1</v>
      </c>
      <c r="BI30" s="32">
        <f t="shared" si="32"/>
        <v>1</v>
      </c>
      <c r="BJ30" s="32">
        <f t="shared" si="32"/>
        <v>1</v>
      </c>
      <c r="BK30" s="32">
        <f t="shared" si="32"/>
        <v>1</v>
      </c>
      <c r="BL30" s="32">
        <f t="shared" si="32"/>
        <v>1</v>
      </c>
      <c r="BM30" s="32">
        <f t="shared" si="32"/>
        <v>1</v>
      </c>
      <c r="BN30" s="32">
        <f t="shared" si="32"/>
        <v>1</v>
      </c>
      <c r="BO30" s="32">
        <f t="shared" si="32"/>
        <v>1</v>
      </c>
      <c r="BP30" s="32">
        <f t="shared" si="32"/>
        <v>1</v>
      </c>
      <c r="BQ30" s="32">
        <f t="shared" si="32"/>
        <v>1</v>
      </c>
      <c r="BR30" s="32">
        <f t="shared" si="32"/>
        <v>1</v>
      </c>
      <c r="BS30" s="32">
        <f t="shared" si="32"/>
        <v>1</v>
      </c>
      <c r="BT30" s="32">
        <f t="shared" si="32"/>
        <v>1</v>
      </c>
      <c r="BU30" s="32">
        <f t="shared" si="32"/>
        <v>1</v>
      </c>
      <c r="BV30" s="32">
        <f t="shared" si="32"/>
        <v>1</v>
      </c>
      <c r="BW30" s="32">
        <f t="shared" si="32"/>
        <v>1</v>
      </c>
      <c r="BX30" s="32">
        <f t="shared" si="32"/>
        <v>1</v>
      </c>
      <c r="BY30" s="32">
        <f t="shared" si="32"/>
        <v>1</v>
      </c>
      <c r="BZ30" s="32">
        <f t="shared" si="32"/>
        <v>1</v>
      </c>
      <c r="CA30" s="32">
        <f t="shared" si="32"/>
        <v>1</v>
      </c>
      <c r="CB30" s="32">
        <f t="shared" si="32"/>
        <v>1</v>
      </c>
      <c r="CC30" s="32">
        <f t="shared" si="32"/>
        <v>1</v>
      </c>
      <c r="CD30" s="32">
        <f t="shared" si="32"/>
        <v>1</v>
      </c>
      <c r="CE30" s="32">
        <f t="shared" si="28"/>
        <v>1</v>
      </c>
      <c r="CF30" s="32">
        <f t="shared" si="28"/>
        <v>1</v>
      </c>
      <c r="CG30" s="32">
        <f t="shared" si="28"/>
        <v>1</v>
      </c>
      <c r="CH30" s="32">
        <f t="shared" si="28"/>
        <v>1</v>
      </c>
      <c r="CI30" s="32">
        <f t="shared" si="28"/>
        <v>1</v>
      </c>
      <c r="CJ30" s="32">
        <f t="shared" si="28"/>
        <v>1</v>
      </c>
      <c r="CK30" s="32">
        <f t="shared" si="28"/>
        <v>1</v>
      </c>
      <c r="CL30" s="32">
        <f t="shared" si="28"/>
        <v>1</v>
      </c>
      <c r="CM30" s="32">
        <f t="shared" si="28"/>
        <v>1</v>
      </c>
      <c r="CN30" s="32">
        <f t="shared" si="28"/>
        <v>1</v>
      </c>
      <c r="CO30" s="32">
        <f t="shared" si="28"/>
        <v>1</v>
      </c>
      <c r="CP30" s="32">
        <f t="shared" si="28"/>
        <v>1</v>
      </c>
      <c r="CQ30" s="32">
        <f t="shared" si="28"/>
        <v>1</v>
      </c>
      <c r="CR30" s="32">
        <f t="shared" si="28"/>
        <v>1</v>
      </c>
      <c r="CS30" s="32">
        <f t="shared" si="28"/>
        <v>1</v>
      </c>
      <c r="CT30" s="32">
        <f t="shared" si="28"/>
        <v>1</v>
      </c>
      <c r="CU30" s="32">
        <f t="shared" si="28"/>
        <v>1</v>
      </c>
      <c r="CV30" s="32">
        <f t="shared" si="28"/>
        <v>1</v>
      </c>
      <c r="CW30" s="32">
        <f t="shared" si="28"/>
        <v>1</v>
      </c>
      <c r="CX30" s="32">
        <f t="shared" si="28"/>
        <v>1</v>
      </c>
      <c r="CY30" s="32">
        <f t="shared" si="28"/>
        <v>0</v>
      </c>
      <c r="CZ30" s="32">
        <f t="shared" si="28"/>
        <v>0</v>
      </c>
    </row>
    <row r="31" spans="1:104" x14ac:dyDescent="0.2">
      <c r="A31" s="1" t="s">
        <v>22</v>
      </c>
      <c r="B31" s="1">
        <v>1.2</v>
      </c>
      <c r="C31" s="2" t="s">
        <v>101</v>
      </c>
      <c r="D31" s="29" t="s">
        <v>30</v>
      </c>
      <c r="E31" s="42">
        <v>3</v>
      </c>
      <c r="F31" s="38" t="s">
        <v>32</v>
      </c>
      <c r="G31" s="37" t="s">
        <v>32</v>
      </c>
      <c r="H31" s="37" t="s">
        <v>33</v>
      </c>
      <c r="I31" s="6">
        <f t="shared" si="14"/>
        <v>69</v>
      </c>
      <c r="J31" s="6">
        <f t="shared" si="9"/>
        <v>57</v>
      </c>
      <c r="K31" s="55">
        <f t="shared" si="27"/>
        <v>90</v>
      </c>
      <c r="L31" s="55">
        <f t="shared" si="27"/>
        <v>234</v>
      </c>
      <c r="M31" s="55">
        <f t="shared" si="27"/>
        <v>189</v>
      </c>
      <c r="N31" s="55">
        <f t="shared" si="27"/>
        <v>0</v>
      </c>
      <c r="O31" s="31">
        <v>45979</v>
      </c>
      <c r="P31" s="31">
        <v>46048</v>
      </c>
      <c r="Q31" s="5" t="s">
        <v>159</v>
      </c>
      <c r="R31" s="32">
        <f t="shared" si="11"/>
        <v>0</v>
      </c>
      <c r="S31" s="32">
        <f t="shared" si="32"/>
        <v>0</v>
      </c>
      <c r="T31" s="32">
        <f t="shared" si="32"/>
        <v>0</v>
      </c>
      <c r="U31" s="32">
        <f t="shared" si="32"/>
        <v>0</v>
      </c>
      <c r="V31" s="32">
        <f t="shared" si="32"/>
        <v>0</v>
      </c>
      <c r="W31" s="32">
        <f t="shared" si="32"/>
        <v>0</v>
      </c>
      <c r="X31" s="32">
        <f t="shared" si="32"/>
        <v>0</v>
      </c>
      <c r="Y31" s="32">
        <f t="shared" si="32"/>
        <v>0</v>
      </c>
      <c r="Z31" s="32">
        <f t="shared" si="32"/>
        <v>1</v>
      </c>
      <c r="AA31" s="32">
        <f t="shared" si="32"/>
        <v>1</v>
      </c>
      <c r="AB31" s="32">
        <f t="shared" si="32"/>
        <v>1</v>
      </c>
      <c r="AC31" s="32">
        <f t="shared" si="32"/>
        <v>1</v>
      </c>
      <c r="AD31" s="32">
        <f t="shared" si="32"/>
        <v>1</v>
      </c>
      <c r="AE31" s="32">
        <f t="shared" si="32"/>
        <v>1</v>
      </c>
      <c r="AF31" s="32">
        <f t="shared" si="32"/>
        <v>1</v>
      </c>
      <c r="AG31" s="32">
        <f t="shared" si="32"/>
        <v>1</v>
      </c>
      <c r="AH31" s="32">
        <f t="shared" si="32"/>
        <v>1</v>
      </c>
      <c r="AI31" s="32">
        <f t="shared" si="32"/>
        <v>1</v>
      </c>
      <c r="AJ31" s="32">
        <f t="shared" si="32"/>
        <v>1</v>
      </c>
      <c r="AK31" s="32">
        <f t="shared" si="32"/>
        <v>1</v>
      </c>
      <c r="AL31" s="32">
        <f t="shared" si="32"/>
        <v>1</v>
      </c>
      <c r="AM31" s="32">
        <f t="shared" si="32"/>
        <v>1</v>
      </c>
      <c r="AN31" s="32">
        <f t="shared" si="32"/>
        <v>1</v>
      </c>
      <c r="AO31" s="32">
        <f t="shared" si="32"/>
        <v>1</v>
      </c>
      <c r="AP31" s="32">
        <f t="shared" si="32"/>
        <v>1</v>
      </c>
      <c r="AQ31" s="32">
        <f t="shared" si="32"/>
        <v>1</v>
      </c>
      <c r="AR31" s="32">
        <f t="shared" si="32"/>
        <v>1</v>
      </c>
      <c r="AS31" s="32">
        <f t="shared" si="32"/>
        <v>1</v>
      </c>
      <c r="AT31" s="32">
        <f t="shared" si="32"/>
        <v>1</v>
      </c>
      <c r="AU31" s="32">
        <f t="shared" si="32"/>
        <v>1</v>
      </c>
      <c r="AV31" s="32">
        <f t="shared" si="32"/>
        <v>1</v>
      </c>
      <c r="AW31" s="32">
        <f t="shared" si="32"/>
        <v>1</v>
      </c>
      <c r="AX31" s="32">
        <f t="shared" si="32"/>
        <v>1</v>
      </c>
      <c r="AY31" s="32">
        <f t="shared" si="32"/>
        <v>1</v>
      </c>
      <c r="AZ31" s="32">
        <f t="shared" si="32"/>
        <v>1</v>
      </c>
      <c r="BA31" s="32">
        <f t="shared" si="32"/>
        <v>1</v>
      </c>
      <c r="BB31" s="32">
        <f t="shared" si="32"/>
        <v>1</v>
      </c>
      <c r="BC31" s="32">
        <f t="shared" si="32"/>
        <v>1</v>
      </c>
      <c r="BD31" s="32">
        <f t="shared" si="32"/>
        <v>1</v>
      </c>
      <c r="BE31" s="32">
        <f t="shared" si="32"/>
        <v>1</v>
      </c>
      <c r="BF31" s="32">
        <f t="shared" si="32"/>
        <v>1</v>
      </c>
      <c r="BG31" s="32">
        <f t="shared" si="32"/>
        <v>1</v>
      </c>
      <c r="BH31" s="32">
        <f t="shared" si="32"/>
        <v>1</v>
      </c>
      <c r="BI31" s="32">
        <f t="shared" si="32"/>
        <v>1</v>
      </c>
      <c r="BJ31" s="32">
        <f t="shared" si="32"/>
        <v>1</v>
      </c>
      <c r="BK31" s="32">
        <f t="shared" si="32"/>
        <v>1</v>
      </c>
      <c r="BL31" s="32">
        <f t="shared" si="32"/>
        <v>1</v>
      </c>
      <c r="BM31" s="32">
        <f t="shared" si="32"/>
        <v>1</v>
      </c>
      <c r="BN31" s="32">
        <f t="shared" si="32"/>
        <v>1</v>
      </c>
      <c r="BO31" s="32">
        <f t="shared" si="32"/>
        <v>1</v>
      </c>
      <c r="BP31" s="32">
        <f t="shared" si="32"/>
        <v>1</v>
      </c>
      <c r="BQ31" s="32">
        <f t="shared" si="32"/>
        <v>1</v>
      </c>
      <c r="BR31" s="32">
        <f t="shared" si="32"/>
        <v>1</v>
      </c>
      <c r="BS31" s="32">
        <f t="shared" si="32"/>
        <v>1</v>
      </c>
      <c r="BT31" s="32">
        <f t="shared" si="32"/>
        <v>1</v>
      </c>
      <c r="BU31" s="32">
        <f t="shared" si="32"/>
        <v>1</v>
      </c>
      <c r="BV31" s="32">
        <f t="shared" si="32"/>
        <v>1</v>
      </c>
      <c r="BW31" s="32">
        <f t="shared" si="32"/>
        <v>1</v>
      </c>
      <c r="BX31" s="32">
        <f t="shared" si="32"/>
        <v>1</v>
      </c>
      <c r="BY31" s="32">
        <f t="shared" si="32"/>
        <v>1</v>
      </c>
      <c r="BZ31" s="32">
        <f t="shared" si="32"/>
        <v>1</v>
      </c>
      <c r="CA31" s="32">
        <f t="shared" si="32"/>
        <v>1</v>
      </c>
      <c r="CB31" s="32">
        <f t="shared" si="32"/>
        <v>1</v>
      </c>
      <c r="CC31" s="32">
        <f t="shared" si="32"/>
        <v>1</v>
      </c>
      <c r="CD31" s="32">
        <f t="shared" si="32"/>
        <v>1</v>
      </c>
      <c r="CE31" s="32">
        <f t="shared" si="28"/>
        <v>1</v>
      </c>
      <c r="CF31" s="32">
        <f t="shared" si="28"/>
        <v>1</v>
      </c>
      <c r="CG31" s="32">
        <f t="shared" si="28"/>
        <v>1</v>
      </c>
      <c r="CH31" s="32">
        <f t="shared" si="28"/>
        <v>1</v>
      </c>
      <c r="CI31" s="32">
        <f t="shared" si="28"/>
        <v>1</v>
      </c>
      <c r="CJ31" s="32">
        <f t="shared" si="28"/>
        <v>1</v>
      </c>
      <c r="CK31" s="32">
        <f t="shared" si="28"/>
        <v>1</v>
      </c>
      <c r="CL31" s="32">
        <f t="shared" si="28"/>
        <v>1</v>
      </c>
      <c r="CM31" s="32">
        <f t="shared" si="28"/>
        <v>1</v>
      </c>
      <c r="CN31" s="32">
        <f t="shared" si="28"/>
        <v>1</v>
      </c>
      <c r="CO31" s="32">
        <f t="shared" si="28"/>
        <v>1</v>
      </c>
      <c r="CP31" s="32">
        <f t="shared" si="28"/>
        <v>1</v>
      </c>
      <c r="CQ31" s="32">
        <f t="shared" si="28"/>
        <v>0</v>
      </c>
      <c r="CR31" s="32">
        <f t="shared" si="28"/>
        <v>0</v>
      </c>
      <c r="CS31" s="32">
        <f t="shared" si="28"/>
        <v>0</v>
      </c>
      <c r="CT31" s="32">
        <f t="shared" si="28"/>
        <v>0</v>
      </c>
      <c r="CU31" s="32">
        <f t="shared" si="28"/>
        <v>0</v>
      </c>
      <c r="CV31" s="32">
        <f t="shared" si="28"/>
        <v>0</v>
      </c>
      <c r="CW31" s="32">
        <f t="shared" si="28"/>
        <v>0</v>
      </c>
      <c r="CX31" s="32">
        <f t="shared" si="28"/>
        <v>0</v>
      </c>
      <c r="CY31" s="32">
        <f t="shared" si="28"/>
        <v>0</v>
      </c>
      <c r="CZ31" s="32">
        <f t="shared" si="28"/>
        <v>0</v>
      </c>
    </row>
    <row r="32" spans="1:104" x14ac:dyDescent="0.2">
      <c r="A32" s="1" t="s">
        <v>22</v>
      </c>
      <c r="B32" s="1">
        <v>1.2</v>
      </c>
      <c r="C32" s="2" t="s">
        <v>101</v>
      </c>
      <c r="D32" s="29" t="s">
        <v>30</v>
      </c>
      <c r="E32" s="42">
        <v>4</v>
      </c>
      <c r="F32" s="38" t="s">
        <v>32</v>
      </c>
      <c r="G32" s="37" t="s">
        <v>32</v>
      </c>
      <c r="H32" s="37" t="s">
        <v>33</v>
      </c>
      <c r="I32" s="6">
        <f t="shared" si="14"/>
        <v>69</v>
      </c>
      <c r="J32" s="6">
        <f t="shared" si="9"/>
        <v>57</v>
      </c>
      <c r="K32" s="55">
        <f t="shared" si="27"/>
        <v>90</v>
      </c>
      <c r="L32" s="55">
        <f t="shared" si="27"/>
        <v>234</v>
      </c>
      <c r="M32" s="55">
        <f t="shared" si="27"/>
        <v>189</v>
      </c>
      <c r="N32" s="55">
        <f t="shared" si="27"/>
        <v>0</v>
      </c>
      <c r="O32" s="31">
        <v>45979</v>
      </c>
      <c r="P32" s="31">
        <v>46048</v>
      </c>
      <c r="Q32" s="5" t="s">
        <v>160</v>
      </c>
      <c r="R32" s="32">
        <f t="shared" si="11"/>
        <v>0</v>
      </c>
      <c r="S32" s="32">
        <f t="shared" si="32"/>
        <v>0</v>
      </c>
      <c r="T32" s="32">
        <f t="shared" si="32"/>
        <v>0</v>
      </c>
      <c r="U32" s="32">
        <f t="shared" si="32"/>
        <v>0</v>
      </c>
      <c r="V32" s="32">
        <f t="shared" si="32"/>
        <v>0</v>
      </c>
      <c r="W32" s="32">
        <f t="shared" si="32"/>
        <v>0</v>
      </c>
      <c r="X32" s="32">
        <f t="shared" si="32"/>
        <v>0</v>
      </c>
      <c r="Y32" s="32">
        <f t="shared" si="32"/>
        <v>0</v>
      </c>
      <c r="Z32" s="32">
        <f t="shared" si="32"/>
        <v>1</v>
      </c>
      <c r="AA32" s="32">
        <f t="shared" si="32"/>
        <v>1</v>
      </c>
      <c r="AB32" s="32">
        <f t="shared" si="32"/>
        <v>1</v>
      </c>
      <c r="AC32" s="32">
        <f t="shared" si="32"/>
        <v>1</v>
      </c>
      <c r="AD32" s="32">
        <f t="shared" si="32"/>
        <v>1</v>
      </c>
      <c r="AE32" s="32">
        <f t="shared" si="32"/>
        <v>1</v>
      </c>
      <c r="AF32" s="32">
        <f t="shared" si="32"/>
        <v>1</v>
      </c>
      <c r="AG32" s="32">
        <f t="shared" si="32"/>
        <v>1</v>
      </c>
      <c r="AH32" s="32">
        <f t="shared" si="32"/>
        <v>1</v>
      </c>
      <c r="AI32" s="32">
        <f t="shared" si="32"/>
        <v>1</v>
      </c>
      <c r="AJ32" s="32">
        <f t="shared" si="32"/>
        <v>1</v>
      </c>
      <c r="AK32" s="32">
        <f t="shared" si="32"/>
        <v>1</v>
      </c>
      <c r="AL32" s="32">
        <f t="shared" si="32"/>
        <v>1</v>
      </c>
      <c r="AM32" s="32">
        <f t="shared" si="32"/>
        <v>1</v>
      </c>
      <c r="AN32" s="32">
        <f t="shared" si="32"/>
        <v>1</v>
      </c>
      <c r="AO32" s="32">
        <f t="shared" si="32"/>
        <v>1</v>
      </c>
      <c r="AP32" s="32">
        <f t="shared" si="32"/>
        <v>1</v>
      </c>
      <c r="AQ32" s="32">
        <f t="shared" si="32"/>
        <v>1</v>
      </c>
      <c r="AR32" s="32">
        <f t="shared" si="32"/>
        <v>1</v>
      </c>
      <c r="AS32" s="32">
        <f t="shared" si="32"/>
        <v>1</v>
      </c>
      <c r="AT32" s="32">
        <f t="shared" si="32"/>
        <v>1</v>
      </c>
      <c r="AU32" s="32">
        <f t="shared" si="32"/>
        <v>1</v>
      </c>
      <c r="AV32" s="32">
        <f t="shared" si="32"/>
        <v>1</v>
      </c>
      <c r="AW32" s="32">
        <f t="shared" si="32"/>
        <v>1</v>
      </c>
      <c r="AX32" s="32">
        <f t="shared" si="32"/>
        <v>1</v>
      </c>
      <c r="AY32" s="32">
        <f t="shared" si="32"/>
        <v>1</v>
      </c>
      <c r="AZ32" s="32">
        <f t="shared" si="32"/>
        <v>1</v>
      </c>
      <c r="BA32" s="32">
        <f t="shared" si="32"/>
        <v>1</v>
      </c>
      <c r="BB32" s="32">
        <f t="shared" si="32"/>
        <v>1</v>
      </c>
      <c r="BC32" s="32">
        <f t="shared" si="32"/>
        <v>1</v>
      </c>
      <c r="BD32" s="32">
        <f t="shared" si="32"/>
        <v>1</v>
      </c>
      <c r="BE32" s="32">
        <f t="shared" si="32"/>
        <v>1</v>
      </c>
      <c r="BF32" s="32">
        <f t="shared" si="32"/>
        <v>1</v>
      </c>
      <c r="BG32" s="32">
        <f t="shared" si="32"/>
        <v>1</v>
      </c>
      <c r="BH32" s="32">
        <f t="shared" si="32"/>
        <v>1</v>
      </c>
      <c r="BI32" s="32">
        <f t="shared" si="32"/>
        <v>1</v>
      </c>
      <c r="BJ32" s="32">
        <f t="shared" si="32"/>
        <v>1</v>
      </c>
      <c r="BK32" s="32">
        <f t="shared" si="32"/>
        <v>1</v>
      </c>
      <c r="BL32" s="32">
        <f t="shared" si="32"/>
        <v>1</v>
      </c>
      <c r="BM32" s="32">
        <f t="shared" si="32"/>
        <v>1</v>
      </c>
      <c r="BN32" s="32">
        <f t="shared" si="32"/>
        <v>1</v>
      </c>
      <c r="BO32" s="32">
        <f t="shared" si="32"/>
        <v>1</v>
      </c>
      <c r="BP32" s="32">
        <f t="shared" si="32"/>
        <v>1</v>
      </c>
      <c r="BQ32" s="32">
        <f t="shared" si="32"/>
        <v>1</v>
      </c>
      <c r="BR32" s="32">
        <f t="shared" si="32"/>
        <v>1</v>
      </c>
      <c r="BS32" s="32">
        <f t="shared" si="32"/>
        <v>1</v>
      </c>
      <c r="BT32" s="32">
        <f t="shared" si="32"/>
        <v>1</v>
      </c>
      <c r="BU32" s="32">
        <f t="shared" si="32"/>
        <v>1</v>
      </c>
      <c r="BV32" s="32">
        <f t="shared" si="32"/>
        <v>1</v>
      </c>
      <c r="BW32" s="32">
        <f t="shared" si="32"/>
        <v>1</v>
      </c>
      <c r="BX32" s="32">
        <f t="shared" si="32"/>
        <v>1</v>
      </c>
      <c r="BY32" s="32">
        <f t="shared" si="32"/>
        <v>1</v>
      </c>
      <c r="BZ32" s="32">
        <f t="shared" si="32"/>
        <v>1</v>
      </c>
      <c r="CA32" s="32">
        <f t="shared" si="32"/>
        <v>1</v>
      </c>
      <c r="CB32" s="32">
        <f t="shared" si="32"/>
        <v>1</v>
      </c>
      <c r="CC32" s="32">
        <f t="shared" si="32"/>
        <v>1</v>
      </c>
      <c r="CD32" s="32">
        <f t="shared" ref="CD32:CZ35" si="33">IF($F32=" ", " ", IF(AND(CD$4&gt;=$O32,CD$4&lt;$P32),1,0))</f>
        <v>1</v>
      </c>
      <c r="CE32" s="32">
        <f t="shared" si="33"/>
        <v>1</v>
      </c>
      <c r="CF32" s="32">
        <f t="shared" si="33"/>
        <v>1</v>
      </c>
      <c r="CG32" s="32">
        <f t="shared" si="33"/>
        <v>1</v>
      </c>
      <c r="CH32" s="32">
        <f t="shared" si="33"/>
        <v>1</v>
      </c>
      <c r="CI32" s="32">
        <f t="shared" si="33"/>
        <v>1</v>
      </c>
      <c r="CJ32" s="32">
        <f t="shared" si="33"/>
        <v>1</v>
      </c>
      <c r="CK32" s="32">
        <f t="shared" si="33"/>
        <v>1</v>
      </c>
      <c r="CL32" s="32">
        <f t="shared" si="33"/>
        <v>1</v>
      </c>
      <c r="CM32" s="32">
        <f t="shared" si="33"/>
        <v>1</v>
      </c>
      <c r="CN32" s="32">
        <f t="shared" si="33"/>
        <v>1</v>
      </c>
      <c r="CO32" s="32">
        <f t="shared" si="33"/>
        <v>1</v>
      </c>
      <c r="CP32" s="32">
        <f t="shared" si="33"/>
        <v>1</v>
      </c>
      <c r="CQ32" s="32">
        <f t="shared" si="33"/>
        <v>0</v>
      </c>
      <c r="CR32" s="32">
        <f t="shared" si="33"/>
        <v>0</v>
      </c>
      <c r="CS32" s="32">
        <f t="shared" si="33"/>
        <v>0</v>
      </c>
      <c r="CT32" s="32">
        <f t="shared" si="33"/>
        <v>0</v>
      </c>
      <c r="CU32" s="32">
        <f t="shared" si="33"/>
        <v>0</v>
      </c>
      <c r="CV32" s="32">
        <f t="shared" si="33"/>
        <v>0</v>
      </c>
      <c r="CW32" s="32">
        <f t="shared" si="33"/>
        <v>0</v>
      </c>
      <c r="CX32" s="32">
        <f t="shared" si="33"/>
        <v>0</v>
      </c>
      <c r="CY32" s="32">
        <f t="shared" si="33"/>
        <v>0</v>
      </c>
      <c r="CZ32" s="32">
        <f t="shared" si="33"/>
        <v>0</v>
      </c>
    </row>
    <row r="33" spans="1:104" x14ac:dyDescent="0.2">
      <c r="A33" s="1" t="s">
        <v>22</v>
      </c>
      <c r="B33" s="1">
        <v>1.2</v>
      </c>
      <c r="C33" s="2" t="s">
        <v>101</v>
      </c>
      <c r="D33" s="29" t="s">
        <v>30</v>
      </c>
      <c r="E33" s="42">
        <v>5</v>
      </c>
      <c r="F33" s="38" t="s">
        <v>32</v>
      </c>
      <c r="G33" s="37" t="s">
        <v>32</v>
      </c>
      <c r="H33" s="37" t="s">
        <v>33</v>
      </c>
      <c r="I33" s="6">
        <f t="shared" si="14"/>
        <v>56</v>
      </c>
      <c r="J33" s="6">
        <f t="shared" si="9"/>
        <v>46</v>
      </c>
      <c r="K33" s="55">
        <f t="shared" si="27"/>
        <v>36</v>
      </c>
      <c r="L33" s="55">
        <f t="shared" si="27"/>
        <v>234</v>
      </c>
      <c r="M33" s="55">
        <f t="shared" si="27"/>
        <v>144</v>
      </c>
      <c r="N33" s="55">
        <f t="shared" si="27"/>
        <v>0</v>
      </c>
      <c r="O33" s="31">
        <v>45986</v>
      </c>
      <c r="P33" s="31">
        <v>46042</v>
      </c>
      <c r="Q33" s="5" t="s">
        <v>160</v>
      </c>
      <c r="R33" s="32">
        <f t="shared" si="11"/>
        <v>0</v>
      </c>
      <c r="S33" s="32">
        <f t="shared" ref="S33:CD36" si="34">IF($F33=" ", " ", IF(AND(S$4&gt;=$O33,S$4&lt;$P33),1,0))</f>
        <v>0</v>
      </c>
      <c r="T33" s="32">
        <f t="shared" si="34"/>
        <v>0</v>
      </c>
      <c r="U33" s="32">
        <f t="shared" si="34"/>
        <v>0</v>
      </c>
      <c r="V33" s="32">
        <f t="shared" si="34"/>
        <v>0</v>
      </c>
      <c r="W33" s="32">
        <f t="shared" si="34"/>
        <v>0</v>
      </c>
      <c r="X33" s="32">
        <f t="shared" si="34"/>
        <v>0</v>
      </c>
      <c r="Y33" s="32">
        <f t="shared" si="34"/>
        <v>0</v>
      </c>
      <c r="Z33" s="32">
        <f t="shared" si="34"/>
        <v>0</v>
      </c>
      <c r="AA33" s="32">
        <f t="shared" si="34"/>
        <v>0</v>
      </c>
      <c r="AB33" s="32">
        <f t="shared" si="34"/>
        <v>0</v>
      </c>
      <c r="AC33" s="32">
        <f t="shared" si="34"/>
        <v>0</v>
      </c>
      <c r="AD33" s="32">
        <f t="shared" si="34"/>
        <v>0</v>
      </c>
      <c r="AE33" s="32">
        <f t="shared" si="34"/>
        <v>0</v>
      </c>
      <c r="AF33" s="32">
        <f t="shared" si="34"/>
        <v>0</v>
      </c>
      <c r="AG33" s="32">
        <f t="shared" si="34"/>
        <v>1</v>
      </c>
      <c r="AH33" s="32">
        <f t="shared" si="34"/>
        <v>1</v>
      </c>
      <c r="AI33" s="32">
        <f t="shared" si="34"/>
        <v>1</v>
      </c>
      <c r="AJ33" s="32">
        <f t="shared" si="34"/>
        <v>1</v>
      </c>
      <c r="AK33" s="32">
        <f t="shared" si="34"/>
        <v>1</v>
      </c>
      <c r="AL33" s="32">
        <f t="shared" si="34"/>
        <v>1</v>
      </c>
      <c r="AM33" s="32">
        <f t="shared" si="34"/>
        <v>1</v>
      </c>
      <c r="AN33" s="32">
        <f t="shared" si="34"/>
        <v>1</v>
      </c>
      <c r="AO33" s="32">
        <f t="shared" si="34"/>
        <v>1</v>
      </c>
      <c r="AP33" s="32">
        <f t="shared" si="34"/>
        <v>1</v>
      </c>
      <c r="AQ33" s="32">
        <f t="shared" si="34"/>
        <v>1</v>
      </c>
      <c r="AR33" s="32">
        <f t="shared" si="34"/>
        <v>1</v>
      </c>
      <c r="AS33" s="32">
        <f t="shared" si="34"/>
        <v>1</v>
      </c>
      <c r="AT33" s="32">
        <f t="shared" si="34"/>
        <v>1</v>
      </c>
      <c r="AU33" s="32">
        <f t="shared" si="34"/>
        <v>1</v>
      </c>
      <c r="AV33" s="32">
        <f t="shared" si="34"/>
        <v>1</v>
      </c>
      <c r="AW33" s="32">
        <f t="shared" si="34"/>
        <v>1</v>
      </c>
      <c r="AX33" s="32">
        <f t="shared" si="34"/>
        <v>1</v>
      </c>
      <c r="AY33" s="32">
        <f t="shared" si="34"/>
        <v>1</v>
      </c>
      <c r="AZ33" s="32">
        <f t="shared" si="34"/>
        <v>1</v>
      </c>
      <c r="BA33" s="32">
        <f t="shared" si="34"/>
        <v>1</v>
      </c>
      <c r="BB33" s="32">
        <f t="shared" si="34"/>
        <v>1</v>
      </c>
      <c r="BC33" s="32">
        <f t="shared" si="34"/>
        <v>1</v>
      </c>
      <c r="BD33" s="32">
        <f t="shared" si="34"/>
        <v>1</v>
      </c>
      <c r="BE33" s="32">
        <f t="shared" si="34"/>
        <v>1</v>
      </c>
      <c r="BF33" s="32">
        <f t="shared" si="34"/>
        <v>1</v>
      </c>
      <c r="BG33" s="32">
        <f t="shared" si="34"/>
        <v>1</v>
      </c>
      <c r="BH33" s="32">
        <f t="shared" si="34"/>
        <v>1</v>
      </c>
      <c r="BI33" s="32">
        <f t="shared" si="34"/>
        <v>1</v>
      </c>
      <c r="BJ33" s="32">
        <f t="shared" si="34"/>
        <v>1</v>
      </c>
      <c r="BK33" s="32">
        <f t="shared" si="34"/>
        <v>1</v>
      </c>
      <c r="BL33" s="32">
        <f t="shared" si="34"/>
        <v>1</v>
      </c>
      <c r="BM33" s="32">
        <f t="shared" si="34"/>
        <v>1</v>
      </c>
      <c r="BN33" s="32">
        <f t="shared" si="34"/>
        <v>1</v>
      </c>
      <c r="BO33" s="32">
        <f t="shared" si="34"/>
        <v>1</v>
      </c>
      <c r="BP33" s="32">
        <f t="shared" si="34"/>
        <v>1</v>
      </c>
      <c r="BQ33" s="32">
        <f t="shared" si="34"/>
        <v>1</v>
      </c>
      <c r="BR33" s="32">
        <f t="shared" si="34"/>
        <v>1</v>
      </c>
      <c r="BS33" s="32">
        <f t="shared" si="34"/>
        <v>1</v>
      </c>
      <c r="BT33" s="32">
        <f t="shared" si="34"/>
        <v>1</v>
      </c>
      <c r="BU33" s="32">
        <f t="shared" si="34"/>
        <v>1</v>
      </c>
      <c r="BV33" s="32">
        <f t="shared" si="34"/>
        <v>1</v>
      </c>
      <c r="BW33" s="32">
        <f t="shared" si="34"/>
        <v>1</v>
      </c>
      <c r="BX33" s="32">
        <f t="shared" si="34"/>
        <v>1</v>
      </c>
      <c r="BY33" s="32">
        <f t="shared" si="34"/>
        <v>1</v>
      </c>
      <c r="BZ33" s="32">
        <f t="shared" si="34"/>
        <v>1</v>
      </c>
      <c r="CA33" s="32">
        <f t="shared" si="34"/>
        <v>1</v>
      </c>
      <c r="CB33" s="32">
        <f t="shared" si="34"/>
        <v>1</v>
      </c>
      <c r="CC33" s="32">
        <f t="shared" si="34"/>
        <v>1</v>
      </c>
      <c r="CD33" s="32">
        <f t="shared" si="34"/>
        <v>1</v>
      </c>
      <c r="CE33" s="32">
        <f t="shared" si="33"/>
        <v>1</v>
      </c>
      <c r="CF33" s="32">
        <f t="shared" si="33"/>
        <v>1</v>
      </c>
      <c r="CG33" s="32">
        <f t="shared" si="33"/>
        <v>1</v>
      </c>
      <c r="CH33" s="32">
        <f t="shared" si="33"/>
        <v>1</v>
      </c>
      <c r="CI33" s="32">
        <f t="shared" si="33"/>
        <v>1</v>
      </c>
      <c r="CJ33" s="32">
        <f t="shared" si="33"/>
        <v>1</v>
      </c>
      <c r="CK33" s="32">
        <f t="shared" si="33"/>
        <v>0</v>
      </c>
      <c r="CL33" s="32">
        <f t="shared" si="33"/>
        <v>0</v>
      </c>
      <c r="CM33" s="32">
        <f t="shared" si="33"/>
        <v>0</v>
      </c>
      <c r="CN33" s="32">
        <f t="shared" si="33"/>
        <v>0</v>
      </c>
      <c r="CO33" s="32">
        <f t="shared" si="33"/>
        <v>0</v>
      </c>
      <c r="CP33" s="32">
        <f t="shared" si="33"/>
        <v>0</v>
      </c>
      <c r="CQ33" s="32">
        <f t="shared" si="33"/>
        <v>0</v>
      </c>
      <c r="CR33" s="32">
        <f t="shared" si="33"/>
        <v>0</v>
      </c>
      <c r="CS33" s="32">
        <f t="shared" si="33"/>
        <v>0</v>
      </c>
      <c r="CT33" s="32">
        <f t="shared" si="33"/>
        <v>0</v>
      </c>
      <c r="CU33" s="32">
        <f t="shared" si="33"/>
        <v>0</v>
      </c>
      <c r="CV33" s="32">
        <f t="shared" si="33"/>
        <v>0</v>
      </c>
      <c r="CW33" s="32">
        <f t="shared" si="33"/>
        <v>0</v>
      </c>
      <c r="CX33" s="32">
        <f t="shared" si="33"/>
        <v>0</v>
      </c>
      <c r="CY33" s="32">
        <f t="shared" si="33"/>
        <v>0</v>
      </c>
      <c r="CZ33" s="32">
        <f t="shared" si="33"/>
        <v>0</v>
      </c>
    </row>
    <row r="34" spans="1:104" x14ac:dyDescent="0.2">
      <c r="A34" s="1" t="s">
        <v>22</v>
      </c>
      <c r="B34" s="1">
        <v>1.2</v>
      </c>
      <c r="C34" s="2" t="s">
        <v>101</v>
      </c>
      <c r="D34" s="29" t="s">
        <v>30</v>
      </c>
      <c r="E34" s="42">
        <v>6</v>
      </c>
      <c r="F34" s="38" t="s">
        <v>32</v>
      </c>
      <c r="G34" s="37" t="s">
        <v>32</v>
      </c>
      <c r="H34" s="37" t="s">
        <v>114</v>
      </c>
      <c r="I34" s="6">
        <f t="shared" si="14"/>
        <v>56</v>
      </c>
      <c r="J34" s="6">
        <f t="shared" si="9"/>
        <v>46</v>
      </c>
      <c r="K34" s="55">
        <f t="shared" si="27"/>
        <v>36</v>
      </c>
      <c r="L34" s="55">
        <f t="shared" si="27"/>
        <v>234</v>
      </c>
      <c r="M34" s="55">
        <f t="shared" si="27"/>
        <v>144</v>
      </c>
      <c r="N34" s="55">
        <f t="shared" si="27"/>
        <v>0</v>
      </c>
      <c r="O34" s="31">
        <v>45986</v>
      </c>
      <c r="P34" s="31">
        <v>46042</v>
      </c>
      <c r="Q34" s="5" t="s">
        <v>160</v>
      </c>
      <c r="R34" s="32">
        <f t="shared" si="11"/>
        <v>0</v>
      </c>
      <c r="S34" s="32">
        <f t="shared" si="34"/>
        <v>0</v>
      </c>
      <c r="T34" s="32">
        <f t="shared" si="34"/>
        <v>0</v>
      </c>
      <c r="U34" s="32">
        <f t="shared" si="34"/>
        <v>0</v>
      </c>
      <c r="V34" s="32">
        <f t="shared" si="34"/>
        <v>0</v>
      </c>
      <c r="W34" s="32">
        <f t="shared" si="34"/>
        <v>0</v>
      </c>
      <c r="X34" s="32">
        <f t="shared" si="34"/>
        <v>0</v>
      </c>
      <c r="Y34" s="32">
        <f t="shared" si="34"/>
        <v>0</v>
      </c>
      <c r="Z34" s="32">
        <f t="shared" si="34"/>
        <v>0</v>
      </c>
      <c r="AA34" s="32">
        <f t="shared" si="34"/>
        <v>0</v>
      </c>
      <c r="AB34" s="32">
        <f t="shared" si="34"/>
        <v>0</v>
      </c>
      <c r="AC34" s="32">
        <f t="shared" si="34"/>
        <v>0</v>
      </c>
      <c r="AD34" s="32">
        <f t="shared" si="34"/>
        <v>0</v>
      </c>
      <c r="AE34" s="32">
        <f t="shared" si="34"/>
        <v>0</v>
      </c>
      <c r="AF34" s="32">
        <f t="shared" si="34"/>
        <v>0</v>
      </c>
      <c r="AG34" s="32">
        <f t="shared" si="34"/>
        <v>1</v>
      </c>
      <c r="AH34" s="32">
        <f t="shared" si="34"/>
        <v>1</v>
      </c>
      <c r="AI34" s="32">
        <f t="shared" si="34"/>
        <v>1</v>
      </c>
      <c r="AJ34" s="32">
        <f t="shared" si="34"/>
        <v>1</v>
      </c>
      <c r="AK34" s="32">
        <f t="shared" si="34"/>
        <v>1</v>
      </c>
      <c r="AL34" s="32">
        <f t="shared" si="34"/>
        <v>1</v>
      </c>
      <c r="AM34" s="32">
        <f t="shared" si="34"/>
        <v>1</v>
      </c>
      <c r="AN34" s="32">
        <f t="shared" si="34"/>
        <v>1</v>
      </c>
      <c r="AO34" s="32">
        <f t="shared" si="34"/>
        <v>1</v>
      </c>
      <c r="AP34" s="32">
        <f t="shared" si="34"/>
        <v>1</v>
      </c>
      <c r="AQ34" s="32">
        <f t="shared" si="34"/>
        <v>1</v>
      </c>
      <c r="AR34" s="32">
        <f t="shared" si="34"/>
        <v>1</v>
      </c>
      <c r="AS34" s="32">
        <f t="shared" si="34"/>
        <v>1</v>
      </c>
      <c r="AT34" s="32">
        <f t="shared" si="34"/>
        <v>1</v>
      </c>
      <c r="AU34" s="32">
        <f t="shared" si="34"/>
        <v>1</v>
      </c>
      <c r="AV34" s="32">
        <f t="shared" si="34"/>
        <v>1</v>
      </c>
      <c r="AW34" s="32">
        <f t="shared" si="34"/>
        <v>1</v>
      </c>
      <c r="AX34" s="32">
        <f t="shared" si="34"/>
        <v>1</v>
      </c>
      <c r="AY34" s="32">
        <f t="shared" si="34"/>
        <v>1</v>
      </c>
      <c r="AZ34" s="32">
        <f t="shared" si="34"/>
        <v>1</v>
      </c>
      <c r="BA34" s="32">
        <f t="shared" si="34"/>
        <v>1</v>
      </c>
      <c r="BB34" s="32">
        <f t="shared" si="34"/>
        <v>1</v>
      </c>
      <c r="BC34" s="32">
        <f t="shared" si="34"/>
        <v>1</v>
      </c>
      <c r="BD34" s="32">
        <f t="shared" si="34"/>
        <v>1</v>
      </c>
      <c r="BE34" s="32">
        <f t="shared" si="34"/>
        <v>1</v>
      </c>
      <c r="BF34" s="32">
        <f t="shared" si="34"/>
        <v>1</v>
      </c>
      <c r="BG34" s="32">
        <f t="shared" si="34"/>
        <v>1</v>
      </c>
      <c r="BH34" s="32">
        <f t="shared" si="34"/>
        <v>1</v>
      </c>
      <c r="BI34" s="32">
        <f t="shared" si="34"/>
        <v>1</v>
      </c>
      <c r="BJ34" s="32">
        <f t="shared" si="34"/>
        <v>1</v>
      </c>
      <c r="BK34" s="32">
        <f t="shared" si="34"/>
        <v>1</v>
      </c>
      <c r="BL34" s="32">
        <f t="shared" si="34"/>
        <v>1</v>
      </c>
      <c r="BM34" s="32">
        <f t="shared" si="34"/>
        <v>1</v>
      </c>
      <c r="BN34" s="32">
        <f t="shared" si="34"/>
        <v>1</v>
      </c>
      <c r="BO34" s="32">
        <f t="shared" si="34"/>
        <v>1</v>
      </c>
      <c r="BP34" s="32">
        <f t="shared" si="34"/>
        <v>1</v>
      </c>
      <c r="BQ34" s="32">
        <f t="shared" si="34"/>
        <v>1</v>
      </c>
      <c r="BR34" s="32">
        <f t="shared" si="34"/>
        <v>1</v>
      </c>
      <c r="BS34" s="32">
        <f t="shared" si="34"/>
        <v>1</v>
      </c>
      <c r="BT34" s="32">
        <f t="shared" si="34"/>
        <v>1</v>
      </c>
      <c r="BU34" s="32">
        <f t="shared" si="34"/>
        <v>1</v>
      </c>
      <c r="BV34" s="32">
        <f t="shared" si="34"/>
        <v>1</v>
      </c>
      <c r="BW34" s="32">
        <f t="shared" si="34"/>
        <v>1</v>
      </c>
      <c r="BX34" s="32">
        <f t="shared" si="34"/>
        <v>1</v>
      </c>
      <c r="BY34" s="32">
        <f t="shared" si="34"/>
        <v>1</v>
      </c>
      <c r="BZ34" s="32">
        <f t="shared" si="34"/>
        <v>1</v>
      </c>
      <c r="CA34" s="32">
        <f t="shared" si="34"/>
        <v>1</v>
      </c>
      <c r="CB34" s="32">
        <f t="shared" si="34"/>
        <v>1</v>
      </c>
      <c r="CC34" s="32">
        <f t="shared" si="34"/>
        <v>1</v>
      </c>
      <c r="CD34" s="32">
        <f t="shared" si="34"/>
        <v>1</v>
      </c>
      <c r="CE34" s="32">
        <f t="shared" si="33"/>
        <v>1</v>
      </c>
      <c r="CF34" s="32">
        <f t="shared" si="33"/>
        <v>1</v>
      </c>
      <c r="CG34" s="32">
        <f t="shared" si="33"/>
        <v>1</v>
      </c>
      <c r="CH34" s="32">
        <f t="shared" si="33"/>
        <v>1</v>
      </c>
      <c r="CI34" s="32">
        <f t="shared" si="33"/>
        <v>1</v>
      </c>
      <c r="CJ34" s="32">
        <f t="shared" si="33"/>
        <v>1</v>
      </c>
      <c r="CK34" s="32">
        <f t="shared" si="33"/>
        <v>0</v>
      </c>
      <c r="CL34" s="32">
        <f t="shared" si="33"/>
        <v>0</v>
      </c>
      <c r="CM34" s="32">
        <f t="shared" si="33"/>
        <v>0</v>
      </c>
      <c r="CN34" s="32">
        <f t="shared" si="33"/>
        <v>0</v>
      </c>
      <c r="CO34" s="32">
        <f t="shared" si="33"/>
        <v>0</v>
      </c>
      <c r="CP34" s="32">
        <f t="shared" si="33"/>
        <v>0</v>
      </c>
      <c r="CQ34" s="32">
        <f t="shared" si="33"/>
        <v>0</v>
      </c>
      <c r="CR34" s="32">
        <f t="shared" si="33"/>
        <v>0</v>
      </c>
      <c r="CS34" s="32">
        <f t="shared" si="33"/>
        <v>0</v>
      </c>
      <c r="CT34" s="32">
        <f t="shared" si="33"/>
        <v>0</v>
      </c>
      <c r="CU34" s="32">
        <f t="shared" si="33"/>
        <v>0</v>
      </c>
      <c r="CV34" s="32">
        <f t="shared" si="33"/>
        <v>0</v>
      </c>
      <c r="CW34" s="32">
        <f t="shared" si="33"/>
        <v>0</v>
      </c>
      <c r="CX34" s="32">
        <f t="shared" si="33"/>
        <v>0</v>
      </c>
      <c r="CY34" s="32">
        <f t="shared" si="33"/>
        <v>0</v>
      </c>
      <c r="CZ34" s="32">
        <f t="shared" si="33"/>
        <v>0</v>
      </c>
    </row>
    <row r="35" spans="1:104" x14ac:dyDescent="0.2">
      <c r="A35" s="1" t="s">
        <v>22</v>
      </c>
      <c r="B35" s="1">
        <v>1.2</v>
      </c>
      <c r="C35" s="2" t="s">
        <v>101</v>
      </c>
      <c r="D35" s="29" t="s">
        <v>30</v>
      </c>
      <c r="E35" s="42">
        <v>7</v>
      </c>
      <c r="F35" s="38" t="s">
        <v>32</v>
      </c>
      <c r="G35" s="37" t="s">
        <v>32</v>
      </c>
      <c r="H35" s="37" t="s">
        <v>33</v>
      </c>
      <c r="I35" s="6">
        <f t="shared" si="14"/>
        <v>56</v>
      </c>
      <c r="J35" s="6">
        <f t="shared" si="9"/>
        <v>46</v>
      </c>
      <c r="K35" s="55">
        <f t="shared" si="27"/>
        <v>36</v>
      </c>
      <c r="L35" s="55">
        <f t="shared" si="27"/>
        <v>234</v>
      </c>
      <c r="M35" s="55">
        <f t="shared" si="27"/>
        <v>144</v>
      </c>
      <c r="N35" s="55">
        <f t="shared" si="27"/>
        <v>0</v>
      </c>
      <c r="O35" s="31">
        <v>45986</v>
      </c>
      <c r="P35" s="31">
        <v>46042</v>
      </c>
      <c r="Q35" s="5" t="s">
        <v>160</v>
      </c>
      <c r="R35" s="32">
        <f t="shared" si="11"/>
        <v>0</v>
      </c>
      <c r="S35" s="32">
        <f t="shared" si="34"/>
        <v>0</v>
      </c>
      <c r="T35" s="32">
        <f t="shared" si="34"/>
        <v>0</v>
      </c>
      <c r="U35" s="32">
        <f t="shared" si="34"/>
        <v>0</v>
      </c>
      <c r="V35" s="32">
        <f t="shared" si="34"/>
        <v>0</v>
      </c>
      <c r="W35" s="32">
        <f t="shared" si="34"/>
        <v>0</v>
      </c>
      <c r="X35" s="32">
        <f t="shared" si="34"/>
        <v>0</v>
      </c>
      <c r="Y35" s="32">
        <f t="shared" si="34"/>
        <v>0</v>
      </c>
      <c r="Z35" s="32">
        <f t="shared" si="34"/>
        <v>0</v>
      </c>
      <c r="AA35" s="32">
        <f t="shared" si="34"/>
        <v>0</v>
      </c>
      <c r="AB35" s="32">
        <f t="shared" si="34"/>
        <v>0</v>
      </c>
      <c r="AC35" s="32">
        <f t="shared" si="34"/>
        <v>0</v>
      </c>
      <c r="AD35" s="32">
        <f t="shared" si="34"/>
        <v>0</v>
      </c>
      <c r="AE35" s="32">
        <f t="shared" si="34"/>
        <v>0</v>
      </c>
      <c r="AF35" s="32">
        <f t="shared" si="34"/>
        <v>0</v>
      </c>
      <c r="AG35" s="32">
        <f t="shared" si="34"/>
        <v>1</v>
      </c>
      <c r="AH35" s="32">
        <f t="shared" si="34"/>
        <v>1</v>
      </c>
      <c r="AI35" s="32">
        <f t="shared" si="34"/>
        <v>1</v>
      </c>
      <c r="AJ35" s="32">
        <f t="shared" si="34"/>
        <v>1</v>
      </c>
      <c r="AK35" s="32">
        <f t="shared" si="34"/>
        <v>1</v>
      </c>
      <c r="AL35" s="32">
        <f t="shared" si="34"/>
        <v>1</v>
      </c>
      <c r="AM35" s="32">
        <f t="shared" si="34"/>
        <v>1</v>
      </c>
      <c r="AN35" s="32">
        <f t="shared" si="34"/>
        <v>1</v>
      </c>
      <c r="AO35" s="32">
        <f t="shared" si="34"/>
        <v>1</v>
      </c>
      <c r="AP35" s="32">
        <f t="shared" si="34"/>
        <v>1</v>
      </c>
      <c r="AQ35" s="32">
        <f t="shared" si="34"/>
        <v>1</v>
      </c>
      <c r="AR35" s="32">
        <f t="shared" si="34"/>
        <v>1</v>
      </c>
      <c r="AS35" s="32">
        <f t="shared" si="34"/>
        <v>1</v>
      </c>
      <c r="AT35" s="32">
        <f t="shared" si="34"/>
        <v>1</v>
      </c>
      <c r="AU35" s="32">
        <f t="shared" si="34"/>
        <v>1</v>
      </c>
      <c r="AV35" s="32">
        <f t="shared" si="34"/>
        <v>1</v>
      </c>
      <c r="AW35" s="32">
        <f t="shared" si="34"/>
        <v>1</v>
      </c>
      <c r="AX35" s="32">
        <f t="shared" si="34"/>
        <v>1</v>
      </c>
      <c r="AY35" s="32">
        <f t="shared" si="34"/>
        <v>1</v>
      </c>
      <c r="AZ35" s="32">
        <f t="shared" si="34"/>
        <v>1</v>
      </c>
      <c r="BA35" s="32">
        <f t="shared" si="34"/>
        <v>1</v>
      </c>
      <c r="BB35" s="32">
        <f t="shared" si="34"/>
        <v>1</v>
      </c>
      <c r="BC35" s="32">
        <f t="shared" si="34"/>
        <v>1</v>
      </c>
      <c r="BD35" s="32">
        <f t="shared" si="34"/>
        <v>1</v>
      </c>
      <c r="BE35" s="32">
        <f t="shared" si="34"/>
        <v>1</v>
      </c>
      <c r="BF35" s="32">
        <f t="shared" si="34"/>
        <v>1</v>
      </c>
      <c r="BG35" s="32">
        <f t="shared" si="34"/>
        <v>1</v>
      </c>
      <c r="BH35" s="32">
        <f t="shared" si="34"/>
        <v>1</v>
      </c>
      <c r="BI35" s="32">
        <f t="shared" si="34"/>
        <v>1</v>
      </c>
      <c r="BJ35" s="32">
        <f t="shared" si="34"/>
        <v>1</v>
      </c>
      <c r="BK35" s="32">
        <f t="shared" si="34"/>
        <v>1</v>
      </c>
      <c r="BL35" s="32">
        <f t="shared" si="34"/>
        <v>1</v>
      </c>
      <c r="BM35" s="32">
        <f t="shared" si="34"/>
        <v>1</v>
      </c>
      <c r="BN35" s="32">
        <f t="shared" si="34"/>
        <v>1</v>
      </c>
      <c r="BO35" s="32">
        <f t="shared" si="34"/>
        <v>1</v>
      </c>
      <c r="BP35" s="32">
        <f t="shared" si="34"/>
        <v>1</v>
      </c>
      <c r="BQ35" s="32">
        <f t="shared" si="34"/>
        <v>1</v>
      </c>
      <c r="BR35" s="32">
        <f t="shared" si="34"/>
        <v>1</v>
      </c>
      <c r="BS35" s="32">
        <f t="shared" si="34"/>
        <v>1</v>
      </c>
      <c r="BT35" s="32">
        <f t="shared" si="34"/>
        <v>1</v>
      </c>
      <c r="BU35" s="32">
        <f t="shared" si="34"/>
        <v>1</v>
      </c>
      <c r="BV35" s="32">
        <f t="shared" si="34"/>
        <v>1</v>
      </c>
      <c r="BW35" s="32">
        <f t="shared" si="34"/>
        <v>1</v>
      </c>
      <c r="BX35" s="32">
        <f t="shared" si="34"/>
        <v>1</v>
      </c>
      <c r="BY35" s="32">
        <f t="shared" si="34"/>
        <v>1</v>
      </c>
      <c r="BZ35" s="32">
        <f t="shared" si="34"/>
        <v>1</v>
      </c>
      <c r="CA35" s="32">
        <f t="shared" si="34"/>
        <v>1</v>
      </c>
      <c r="CB35" s="32">
        <f t="shared" si="34"/>
        <v>1</v>
      </c>
      <c r="CC35" s="32">
        <f t="shared" si="34"/>
        <v>1</v>
      </c>
      <c r="CD35" s="32">
        <f t="shared" si="34"/>
        <v>1</v>
      </c>
      <c r="CE35" s="32">
        <f t="shared" si="33"/>
        <v>1</v>
      </c>
      <c r="CF35" s="32">
        <f t="shared" si="33"/>
        <v>1</v>
      </c>
      <c r="CG35" s="32">
        <f t="shared" si="33"/>
        <v>1</v>
      </c>
      <c r="CH35" s="32">
        <f t="shared" si="33"/>
        <v>1</v>
      </c>
      <c r="CI35" s="32">
        <f t="shared" si="33"/>
        <v>1</v>
      </c>
      <c r="CJ35" s="32">
        <f t="shared" si="33"/>
        <v>1</v>
      </c>
      <c r="CK35" s="32">
        <f t="shared" si="33"/>
        <v>0</v>
      </c>
      <c r="CL35" s="32">
        <f t="shared" si="33"/>
        <v>0</v>
      </c>
      <c r="CM35" s="32">
        <f t="shared" si="33"/>
        <v>0</v>
      </c>
      <c r="CN35" s="32">
        <f t="shared" si="33"/>
        <v>0</v>
      </c>
      <c r="CO35" s="32">
        <f t="shared" si="33"/>
        <v>0</v>
      </c>
      <c r="CP35" s="32">
        <f t="shared" si="33"/>
        <v>0</v>
      </c>
      <c r="CQ35" s="32">
        <f t="shared" si="33"/>
        <v>0</v>
      </c>
      <c r="CR35" s="32">
        <f t="shared" si="33"/>
        <v>0</v>
      </c>
      <c r="CS35" s="32">
        <f t="shared" si="33"/>
        <v>0</v>
      </c>
      <c r="CT35" s="32">
        <f t="shared" si="33"/>
        <v>0</v>
      </c>
      <c r="CU35" s="32">
        <f t="shared" si="33"/>
        <v>0</v>
      </c>
      <c r="CV35" s="32">
        <f t="shared" si="33"/>
        <v>0</v>
      </c>
      <c r="CW35" s="32">
        <f t="shared" si="33"/>
        <v>0</v>
      </c>
      <c r="CX35" s="32">
        <f t="shared" si="33"/>
        <v>0</v>
      </c>
      <c r="CY35" s="32">
        <f t="shared" si="33"/>
        <v>0</v>
      </c>
      <c r="CZ35" s="32">
        <f t="shared" si="33"/>
        <v>0</v>
      </c>
    </row>
    <row r="36" spans="1:104" x14ac:dyDescent="0.2">
      <c r="A36" s="1" t="s">
        <v>22</v>
      </c>
      <c r="B36" s="1">
        <v>1.2</v>
      </c>
      <c r="C36" s="2" t="s">
        <v>101</v>
      </c>
      <c r="D36" s="29" t="s">
        <v>30</v>
      </c>
      <c r="E36" s="42">
        <v>8</v>
      </c>
      <c r="F36" s="38" t="s">
        <v>32</v>
      </c>
      <c r="G36" s="37" t="s">
        <v>32</v>
      </c>
      <c r="H36" s="37" t="s">
        <v>33</v>
      </c>
      <c r="I36" s="6">
        <f t="shared" si="14"/>
        <v>56</v>
      </c>
      <c r="J36" s="6">
        <f t="shared" si="9"/>
        <v>46</v>
      </c>
      <c r="K36" s="55">
        <f t="shared" si="27"/>
        <v>36</v>
      </c>
      <c r="L36" s="55">
        <f t="shared" si="27"/>
        <v>234</v>
      </c>
      <c r="M36" s="55">
        <f t="shared" si="27"/>
        <v>144</v>
      </c>
      <c r="N36" s="55">
        <f t="shared" si="27"/>
        <v>0</v>
      </c>
      <c r="O36" s="31">
        <v>45986</v>
      </c>
      <c r="P36" s="31">
        <v>46042</v>
      </c>
      <c r="Q36" s="5" t="s">
        <v>161</v>
      </c>
      <c r="R36" s="32">
        <f t="shared" si="11"/>
        <v>0</v>
      </c>
      <c r="S36" s="32">
        <f t="shared" si="34"/>
        <v>0</v>
      </c>
      <c r="T36" s="32">
        <f t="shared" si="34"/>
        <v>0</v>
      </c>
      <c r="U36" s="32">
        <f t="shared" si="34"/>
        <v>0</v>
      </c>
      <c r="V36" s="32">
        <f t="shared" si="34"/>
        <v>0</v>
      </c>
      <c r="W36" s="32">
        <f t="shared" si="34"/>
        <v>0</v>
      </c>
      <c r="X36" s="32">
        <f t="shared" si="34"/>
        <v>0</v>
      </c>
      <c r="Y36" s="32">
        <f t="shared" si="34"/>
        <v>0</v>
      </c>
      <c r="Z36" s="32">
        <f t="shared" si="34"/>
        <v>0</v>
      </c>
      <c r="AA36" s="32">
        <f t="shared" si="34"/>
        <v>0</v>
      </c>
      <c r="AB36" s="32">
        <f t="shared" si="34"/>
        <v>0</v>
      </c>
      <c r="AC36" s="32">
        <f t="shared" si="34"/>
        <v>0</v>
      </c>
      <c r="AD36" s="32">
        <f t="shared" si="34"/>
        <v>0</v>
      </c>
      <c r="AE36" s="32">
        <f t="shared" si="34"/>
        <v>0</v>
      </c>
      <c r="AF36" s="32">
        <f t="shared" si="34"/>
        <v>0</v>
      </c>
      <c r="AG36" s="32">
        <f t="shared" si="34"/>
        <v>1</v>
      </c>
      <c r="AH36" s="32">
        <f t="shared" si="34"/>
        <v>1</v>
      </c>
      <c r="AI36" s="32">
        <f t="shared" si="34"/>
        <v>1</v>
      </c>
      <c r="AJ36" s="32">
        <f t="shared" si="34"/>
        <v>1</v>
      </c>
      <c r="AK36" s="32">
        <f t="shared" si="34"/>
        <v>1</v>
      </c>
      <c r="AL36" s="32">
        <f t="shared" si="34"/>
        <v>1</v>
      </c>
      <c r="AM36" s="32">
        <f t="shared" si="34"/>
        <v>1</v>
      </c>
      <c r="AN36" s="32">
        <f t="shared" si="34"/>
        <v>1</v>
      </c>
      <c r="AO36" s="32">
        <f t="shared" si="34"/>
        <v>1</v>
      </c>
      <c r="AP36" s="32">
        <f t="shared" si="34"/>
        <v>1</v>
      </c>
      <c r="AQ36" s="32">
        <f t="shared" si="34"/>
        <v>1</v>
      </c>
      <c r="AR36" s="32">
        <f t="shared" si="34"/>
        <v>1</v>
      </c>
      <c r="AS36" s="32">
        <f t="shared" si="34"/>
        <v>1</v>
      </c>
      <c r="AT36" s="32">
        <f t="shared" si="34"/>
        <v>1</v>
      </c>
      <c r="AU36" s="32">
        <f t="shared" si="34"/>
        <v>1</v>
      </c>
      <c r="AV36" s="32">
        <f t="shared" si="34"/>
        <v>1</v>
      </c>
      <c r="AW36" s="32">
        <f t="shared" si="34"/>
        <v>1</v>
      </c>
      <c r="AX36" s="32">
        <f t="shared" si="34"/>
        <v>1</v>
      </c>
      <c r="AY36" s="32">
        <f t="shared" si="34"/>
        <v>1</v>
      </c>
      <c r="AZ36" s="32">
        <f t="shared" si="34"/>
        <v>1</v>
      </c>
      <c r="BA36" s="32">
        <f t="shared" si="34"/>
        <v>1</v>
      </c>
      <c r="BB36" s="32">
        <f t="shared" si="34"/>
        <v>1</v>
      </c>
      <c r="BC36" s="32">
        <f t="shared" si="34"/>
        <v>1</v>
      </c>
      <c r="BD36" s="32">
        <f t="shared" si="34"/>
        <v>1</v>
      </c>
      <c r="BE36" s="32">
        <f t="shared" si="34"/>
        <v>1</v>
      </c>
      <c r="BF36" s="32">
        <f t="shared" si="34"/>
        <v>1</v>
      </c>
      <c r="BG36" s="32">
        <f t="shared" si="34"/>
        <v>1</v>
      </c>
      <c r="BH36" s="32">
        <f t="shared" si="34"/>
        <v>1</v>
      </c>
      <c r="BI36" s="32">
        <f t="shared" si="34"/>
        <v>1</v>
      </c>
      <c r="BJ36" s="32">
        <f t="shared" si="34"/>
        <v>1</v>
      </c>
      <c r="BK36" s="32">
        <f t="shared" si="34"/>
        <v>1</v>
      </c>
      <c r="BL36" s="32">
        <f t="shared" si="34"/>
        <v>1</v>
      </c>
      <c r="BM36" s="32">
        <f t="shared" si="34"/>
        <v>1</v>
      </c>
      <c r="BN36" s="32">
        <f t="shared" si="34"/>
        <v>1</v>
      </c>
      <c r="BO36" s="32">
        <f t="shared" si="34"/>
        <v>1</v>
      </c>
      <c r="BP36" s="32">
        <f t="shared" si="34"/>
        <v>1</v>
      </c>
      <c r="BQ36" s="32">
        <f t="shared" si="34"/>
        <v>1</v>
      </c>
      <c r="BR36" s="32">
        <f t="shared" si="34"/>
        <v>1</v>
      </c>
      <c r="BS36" s="32">
        <f t="shared" si="34"/>
        <v>1</v>
      </c>
      <c r="BT36" s="32">
        <f t="shared" si="34"/>
        <v>1</v>
      </c>
      <c r="BU36" s="32">
        <f t="shared" si="34"/>
        <v>1</v>
      </c>
      <c r="BV36" s="32">
        <f t="shared" si="34"/>
        <v>1</v>
      </c>
      <c r="BW36" s="32">
        <f t="shared" si="34"/>
        <v>1</v>
      </c>
      <c r="BX36" s="32">
        <f t="shared" si="34"/>
        <v>1</v>
      </c>
      <c r="BY36" s="32">
        <f t="shared" si="34"/>
        <v>1</v>
      </c>
      <c r="BZ36" s="32">
        <f t="shared" si="34"/>
        <v>1</v>
      </c>
      <c r="CA36" s="32">
        <f t="shared" si="34"/>
        <v>1</v>
      </c>
      <c r="CB36" s="32">
        <f t="shared" si="34"/>
        <v>1</v>
      </c>
      <c r="CC36" s="32">
        <f t="shared" si="34"/>
        <v>1</v>
      </c>
      <c r="CD36" s="32">
        <f t="shared" ref="CD36:CZ39" si="35">IF($F36=" ", " ", IF(AND(CD$4&gt;=$O36,CD$4&lt;$P36),1,0))</f>
        <v>1</v>
      </c>
      <c r="CE36" s="32">
        <f t="shared" si="35"/>
        <v>1</v>
      </c>
      <c r="CF36" s="32">
        <f t="shared" si="35"/>
        <v>1</v>
      </c>
      <c r="CG36" s="32">
        <f t="shared" si="35"/>
        <v>1</v>
      </c>
      <c r="CH36" s="32">
        <f t="shared" si="35"/>
        <v>1</v>
      </c>
      <c r="CI36" s="32">
        <f t="shared" si="35"/>
        <v>1</v>
      </c>
      <c r="CJ36" s="32">
        <f t="shared" si="35"/>
        <v>1</v>
      </c>
      <c r="CK36" s="32">
        <f t="shared" si="35"/>
        <v>0</v>
      </c>
      <c r="CL36" s="32">
        <f t="shared" si="35"/>
        <v>0</v>
      </c>
      <c r="CM36" s="32">
        <f t="shared" si="35"/>
        <v>0</v>
      </c>
      <c r="CN36" s="32">
        <f t="shared" si="35"/>
        <v>0</v>
      </c>
      <c r="CO36" s="32">
        <f t="shared" si="35"/>
        <v>0</v>
      </c>
      <c r="CP36" s="32">
        <f t="shared" si="35"/>
        <v>0</v>
      </c>
      <c r="CQ36" s="32">
        <f t="shared" si="35"/>
        <v>0</v>
      </c>
      <c r="CR36" s="32">
        <f t="shared" si="35"/>
        <v>0</v>
      </c>
      <c r="CS36" s="32">
        <f t="shared" si="35"/>
        <v>0</v>
      </c>
      <c r="CT36" s="32">
        <f t="shared" si="35"/>
        <v>0</v>
      </c>
      <c r="CU36" s="32">
        <f t="shared" si="35"/>
        <v>0</v>
      </c>
      <c r="CV36" s="32">
        <f t="shared" si="35"/>
        <v>0</v>
      </c>
      <c r="CW36" s="32">
        <f t="shared" si="35"/>
        <v>0</v>
      </c>
      <c r="CX36" s="32">
        <f t="shared" si="35"/>
        <v>0</v>
      </c>
      <c r="CY36" s="32">
        <f t="shared" si="35"/>
        <v>0</v>
      </c>
      <c r="CZ36" s="32">
        <f t="shared" si="35"/>
        <v>0</v>
      </c>
    </row>
    <row r="37" spans="1:104" x14ac:dyDescent="0.2">
      <c r="A37" s="1" t="s">
        <v>22</v>
      </c>
      <c r="B37" s="1">
        <v>1.2</v>
      </c>
      <c r="C37" s="2" t="s">
        <v>101</v>
      </c>
      <c r="D37" s="29" t="s">
        <v>30</v>
      </c>
      <c r="E37" s="42">
        <v>9</v>
      </c>
      <c r="F37" s="38" t="s">
        <v>32</v>
      </c>
      <c r="G37" s="37" t="s">
        <v>32</v>
      </c>
      <c r="H37" s="37" t="s">
        <v>33</v>
      </c>
      <c r="I37" s="6">
        <f t="shared" si="14"/>
        <v>56</v>
      </c>
      <c r="J37" s="6">
        <f t="shared" si="9"/>
        <v>46</v>
      </c>
      <c r="K37" s="55">
        <f t="shared" si="27"/>
        <v>36</v>
      </c>
      <c r="L37" s="55">
        <f t="shared" si="27"/>
        <v>234</v>
      </c>
      <c r="M37" s="55">
        <f t="shared" si="27"/>
        <v>144</v>
      </c>
      <c r="N37" s="55">
        <f t="shared" si="27"/>
        <v>0</v>
      </c>
      <c r="O37" s="31">
        <v>45986</v>
      </c>
      <c r="P37" s="31">
        <v>46042</v>
      </c>
      <c r="Q37" s="5" t="s">
        <v>162</v>
      </c>
      <c r="R37" s="32">
        <f t="shared" si="11"/>
        <v>0</v>
      </c>
      <c r="S37" s="32">
        <f t="shared" ref="S37:CD40" si="36">IF($F37=" ", " ", IF(AND(S$4&gt;=$O37,S$4&lt;$P37),1,0))</f>
        <v>0</v>
      </c>
      <c r="T37" s="32">
        <f t="shared" si="36"/>
        <v>0</v>
      </c>
      <c r="U37" s="32">
        <f t="shared" si="36"/>
        <v>0</v>
      </c>
      <c r="V37" s="32">
        <f t="shared" si="36"/>
        <v>0</v>
      </c>
      <c r="W37" s="32">
        <f t="shared" si="36"/>
        <v>0</v>
      </c>
      <c r="X37" s="32">
        <f t="shared" si="36"/>
        <v>0</v>
      </c>
      <c r="Y37" s="32">
        <f t="shared" si="36"/>
        <v>0</v>
      </c>
      <c r="Z37" s="32">
        <f t="shared" si="36"/>
        <v>0</v>
      </c>
      <c r="AA37" s="32">
        <f t="shared" si="36"/>
        <v>0</v>
      </c>
      <c r="AB37" s="32">
        <f t="shared" si="36"/>
        <v>0</v>
      </c>
      <c r="AC37" s="32">
        <f t="shared" si="36"/>
        <v>0</v>
      </c>
      <c r="AD37" s="32">
        <f t="shared" si="36"/>
        <v>0</v>
      </c>
      <c r="AE37" s="32">
        <f t="shared" si="36"/>
        <v>0</v>
      </c>
      <c r="AF37" s="32">
        <f t="shared" si="36"/>
        <v>0</v>
      </c>
      <c r="AG37" s="32">
        <f t="shared" si="36"/>
        <v>1</v>
      </c>
      <c r="AH37" s="32">
        <f t="shared" si="36"/>
        <v>1</v>
      </c>
      <c r="AI37" s="32">
        <f t="shared" si="36"/>
        <v>1</v>
      </c>
      <c r="AJ37" s="32">
        <f t="shared" si="36"/>
        <v>1</v>
      </c>
      <c r="AK37" s="32">
        <f t="shared" si="36"/>
        <v>1</v>
      </c>
      <c r="AL37" s="32">
        <f t="shared" si="36"/>
        <v>1</v>
      </c>
      <c r="AM37" s="32">
        <f t="shared" si="36"/>
        <v>1</v>
      </c>
      <c r="AN37" s="32">
        <f t="shared" si="36"/>
        <v>1</v>
      </c>
      <c r="AO37" s="32">
        <f t="shared" si="36"/>
        <v>1</v>
      </c>
      <c r="AP37" s="32">
        <f t="shared" si="36"/>
        <v>1</v>
      </c>
      <c r="AQ37" s="32">
        <f t="shared" si="36"/>
        <v>1</v>
      </c>
      <c r="AR37" s="32">
        <f t="shared" si="36"/>
        <v>1</v>
      </c>
      <c r="AS37" s="32">
        <f t="shared" si="36"/>
        <v>1</v>
      </c>
      <c r="AT37" s="32">
        <f t="shared" si="36"/>
        <v>1</v>
      </c>
      <c r="AU37" s="32">
        <f t="shared" si="36"/>
        <v>1</v>
      </c>
      <c r="AV37" s="32">
        <f t="shared" si="36"/>
        <v>1</v>
      </c>
      <c r="AW37" s="32">
        <f t="shared" si="36"/>
        <v>1</v>
      </c>
      <c r="AX37" s="32">
        <f t="shared" si="36"/>
        <v>1</v>
      </c>
      <c r="AY37" s="32">
        <f t="shared" si="36"/>
        <v>1</v>
      </c>
      <c r="AZ37" s="32">
        <f t="shared" si="36"/>
        <v>1</v>
      </c>
      <c r="BA37" s="32">
        <f t="shared" si="36"/>
        <v>1</v>
      </c>
      <c r="BB37" s="32">
        <f t="shared" si="36"/>
        <v>1</v>
      </c>
      <c r="BC37" s="32">
        <f t="shared" si="36"/>
        <v>1</v>
      </c>
      <c r="BD37" s="32">
        <f t="shared" si="36"/>
        <v>1</v>
      </c>
      <c r="BE37" s="32">
        <f t="shared" si="36"/>
        <v>1</v>
      </c>
      <c r="BF37" s="32">
        <f t="shared" si="36"/>
        <v>1</v>
      </c>
      <c r="BG37" s="32">
        <f t="shared" si="36"/>
        <v>1</v>
      </c>
      <c r="BH37" s="32">
        <f t="shared" si="36"/>
        <v>1</v>
      </c>
      <c r="BI37" s="32">
        <f t="shared" si="36"/>
        <v>1</v>
      </c>
      <c r="BJ37" s="32">
        <f t="shared" si="36"/>
        <v>1</v>
      </c>
      <c r="BK37" s="32">
        <f t="shared" si="36"/>
        <v>1</v>
      </c>
      <c r="BL37" s="32">
        <f t="shared" si="36"/>
        <v>1</v>
      </c>
      <c r="BM37" s="32">
        <f t="shared" si="36"/>
        <v>1</v>
      </c>
      <c r="BN37" s="32">
        <f t="shared" si="36"/>
        <v>1</v>
      </c>
      <c r="BO37" s="32">
        <f t="shared" si="36"/>
        <v>1</v>
      </c>
      <c r="BP37" s="32">
        <f t="shared" si="36"/>
        <v>1</v>
      </c>
      <c r="BQ37" s="32">
        <f t="shared" si="36"/>
        <v>1</v>
      </c>
      <c r="BR37" s="32">
        <f t="shared" si="36"/>
        <v>1</v>
      </c>
      <c r="BS37" s="32">
        <f t="shared" si="36"/>
        <v>1</v>
      </c>
      <c r="BT37" s="32">
        <f t="shared" si="36"/>
        <v>1</v>
      </c>
      <c r="BU37" s="32">
        <f t="shared" si="36"/>
        <v>1</v>
      </c>
      <c r="BV37" s="32">
        <f t="shared" si="36"/>
        <v>1</v>
      </c>
      <c r="BW37" s="32">
        <f t="shared" si="36"/>
        <v>1</v>
      </c>
      <c r="BX37" s="32">
        <f t="shared" si="36"/>
        <v>1</v>
      </c>
      <c r="BY37" s="32">
        <f t="shared" si="36"/>
        <v>1</v>
      </c>
      <c r="BZ37" s="32">
        <f t="shared" si="36"/>
        <v>1</v>
      </c>
      <c r="CA37" s="32">
        <f t="shared" si="36"/>
        <v>1</v>
      </c>
      <c r="CB37" s="32">
        <f t="shared" si="36"/>
        <v>1</v>
      </c>
      <c r="CC37" s="32">
        <f t="shared" si="36"/>
        <v>1</v>
      </c>
      <c r="CD37" s="32">
        <f t="shared" si="36"/>
        <v>1</v>
      </c>
      <c r="CE37" s="32">
        <f t="shared" si="35"/>
        <v>1</v>
      </c>
      <c r="CF37" s="32">
        <f t="shared" si="35"/>
        <v>1</v>
      </c>
      <c r="CG37" s="32">
        <f t="shared" si="35"/>
        <v>1</v>
      </c>
      <c r="CH37" s="32">
        <f t="shared" si="35"/>
        <v>1</v>
      </c>
      <c r="CI37" s="32">
        <f t="shared" si="35"/>
        <v>1</v>
      </c>
      <c r="CJ37" s="32">
        <f t="shared" si="35"/>
        <v>1</v>
      </c>
      <c r="CK37" s="32">
        <f t="shared" si="35"/>
        <v>0</v>
      </c>
      <c r="CL37" s="32">
        <f t="shared" si="35"/>
        <v>0</v>
      </c>
      <c r="CM37" s="32">
        <f t="shared" si="35"/>
        <v>0</v>
      </c>
      <c r="CN37" s="32">
        <f t="shared" si="35"/>
        <v>0</v>
      </c>
      <c r="CO37" s="32">
        <f t="shared" si="35"/>
        <v>0</v>
      </c>
      <c r="CP37" s="32">
        <f t="shared" si="35"/>
        <v>0</v>
      </c>
      <c r="CQ37" s="32">
        <f t="shared" si="35"/>
        <v>0</v>
      </c>
      <c r="CR37" s="32">
        <f t="shared" si="35"/>
        <v>0</v>
      </c>
      <c r="CS37" s="32">
        <f t="shared" si="35"/>
        <v>0</v>
      </c>
      <c r="CT37" s="32">
        <f t="shared" si="35"/>
        <v>0</v>
      </c>
      <c r="CU37" s="32">
        <f t="shared" si="35"/>
        <v>0</v>
      </c>
      <c r="CV37" s="32">
        <f t="shared" si="35"/>
        <v>0</v>
      </c>
      <c r="CW37" s="32">
        <f t="shared" si="35"/>
        <v>0</v>
      </c>
      <c r="CX37" s="32">
        <f t="shared" si="35"/>
        <v>0</v>
      </c>
      <c r="CY37" s="32">
        <f t="shared" si="35"/>
        <v>0</v>
      </c>
      <c r="CZ37" s="32">
        <f t="shared" si="35"/>
        <v>0</v>
      </c>
    </row>
    <row r="38" spans="1:104" x14ac:dyDescent="0.2">
      <c r="A38" s="1" t="s">
        <v>22</v>
      </c>
      <c r="B38" s="1">
        <v>1.2</v>
      </c>
      <c r="C38" s="2" t="s">
        <v>101</v>
      </c>
      <c r="D38" s="29" t="s">
        <v>30</v>
      </c>
      <c r="E38" s="42">
        <v>10</v>
      </c>
      <c r="F38" s="38" t="s">
        <v>32</v>
      </c>
      <c r="G38" s="37" t="s">
        <v>32</v>
      </c>
      <c r="H38" s="37" t="s">
        <v>114</v>
      </c>
      <c r="I38" s="6">
        <f t="shared" si="14"/>
        <v>56</v>
      </c>
      <c r="J38" s="6">
        <f t="shared" si="9"/>
        <v>46</v>
      </c>
      <c r="K38" s="55">
        <f t="shared" si="27"/>
        <v>36</v>
      </c>
      <c r="L38" s="55">
        <f t="shared" si="27"/>
        <v>234</v>
      </c>
      <c r="M38" s="55">
        <f t="shared" si="27"/>
        <v>144</v>
      </c>
      <c r="N38" s="55">
        <f t="shared" si="27"/>
        <v>0</v>
      </c>
      <c r="O38" s="31">
        <v>45986</v>
      </c>
      <c r="P38" s="31">
        <v>46042</v>
      </c>
      <c r="Q38" s="5" t="s">
        <v>163</v>
      </c>
      <c r="R38" s="32">
        <f t="shared" si="11"/>
        <v>0</v>
      </c>
      <c r="S38" s="32">
        <f t="shared" si="36"/>
        <v>0</v>
      </c>
      <c r="T38" s="32">
        <f t="shared" si="36"/>
        <v>0</v>
      </c>
      <c r="U38" s="32">
        <f t="shared" si="36"/>
        <v>0</v>
      </c>
      <c r="V38" s="32">
        <f t="shared" si="36"/>
        <v>0</v>
      </c>
      <c r="W38" s="32">
        <f t="shared" si="36"/>
        <v>0</v>
      </c>
      <c r="X38" s="32">
        <f t="shared" si="36"/>
        <v>0</v>
      </c>
      <c r="Y38" s="32">
        <f t="shared" si="36"/>
        <v>0</v>
      </c>
      <c r="Z38" s="32">
        <f t="shared" si="36"/>
        <v>0</v>
      </c>
      <c r="AA38" s="32">
        <f t="shared" si="36"/>
        <v>0</v>
      </c>
      <c r="AB38" s="32">
        <f t="shared" si="36"/>
        <v>0</v>
      </c>
      <c r="AC38" s="32">
        <f t="shared" si="36"/>
        <v>0</v>
      </c>
      <c r="AD38" s="32">
        <f t="shared" si="36"/>
        <v>0</v>
      </c>
      <c r="AE38" s="32">
        <f t="shared" si="36"/>
        <v>0</v>
      </c>
      <c r="AF38" s="32">
        <f t="shared" si="36"/>
        <v>0</v>
      </c>
      <c r="AG38" s="32">
        <f t="shared" si="36"/>
        <v>1</v>
      </c>
      <c r="AH38" s="32">
        <f t="shared" si="36"/>
        <v>1</v>
      </c>
      <c r="AI38" s="32">
        <f t="shared" si="36"/>
        <v>1</v>
      </c>
      <c r="AJ38" s="32">
        <f t="shared" si="36"/>
        <v>1</v>
      </c>
      <c r="AK38" s="32">
        <f t="shared" si="36"/>
        <v>1</v>
      </c>
      <c r="AL38" s="32">
        <f t="shared" si="36"/>
        <v>1</v>
      </c>
      <c r="AM38" s="32">
        <f t="shared" si="36"/>
        <v>1</v>
      </c>
      <c r="AN38" s="32">
        <f t="shared" si="36"/>
        <v>1</v>
      </c>
      <c r="AO38" s="32">
        <f t="shared" si="36"/>
        <v>1</v>
      </c>
      <c r="AP38" s="32">
        <f t="shared" si="36"/>
        <v>1</v>
      </c>
      <c r="AQ38" s="32">
        <f t="shared" si="36"/>
        <v>1</v>
      </c>
      <c r="AR38" s="32">
        <f t="shared" si="36"/>
        <v>1</v>
      </c>
      <c r="AS38" s="32">
        <f t="shared" si="36"/>
        <v>1</v>
      </c>
      <c r="AT38" s="32">
        <f t="shared" si="36"/>
        <v>1</v>
      </c>
      <c r="AU38" s="32">
        <f t="shared" si="36"/>
        <v>1</v>
      </c>
      <c r="AV38" s="32">
        <f t="shared" si="36"/>
        <v>1</v>
      </c>
      <c r="AW38" s="32">
        <f t="shared" si="36"/>
        <v>1</v>
      </c>
      <c r="AX38" s="32">
        <f t="shared" si="36"/>
        <v>1</v>
      </c>
      <c r="AY38" s="32">
        <f t="shared" si="36"/>
        <v>1</v>
      </c>
      <c r="AZ38" s="32">
        <f t="shared" si="36"/>
        <v>1</v>
      </c>
      <c r="BA38" s="32">
        <f t="shared" si="36"/>
        <v>1</v>
      </c>
      <c r="BB38" s="32">
        <f t="shared" si="36"/>
        <v>1</v>
      </c>
      <c r="BC38" s="32">
        <f t="shared" si="36"/>
        <v>1</v>
      </c>
      <c r="BD38" s="32">
        <f t="shared" si="36"/>
        <v>1</v>
      </c>
      <c r="BE38" s="32">
        <f t="shared" si="36"/>
        <v>1</v>
      </c>
      <c r="BF38" s="32">
        <f t="shared" si="36"/>
        <v>1</v>
      </c>
      <c r="BG38" s="32">
        <f t="shared" si="36"/>
        <v>1</v>
      </c>
      <c r="BH38" s="32">
        <f t="shared" si="36"/>
        <v>1</v>
      </c>
      <c r="BI38" s="32">
        <f t="shared" si="36"/>
        <v>1</v>
      </c>
      <c r="BJ38" s="32">
        <f t="shared" si="36"/>
        <v>1</v>
      </c>
      <c r="BK38" s="32">
        <f t="shared" si="36"/>
        <v>1</v>
      </c>
      <c r="BL38" s="32">
        <f t="shared" si="36"/>
        <v>1</v>
      </c>
      <c r="BM38" s="32">
        <f t="shared" si="36"/>
        <v>1</v>
      </c>
      <c r="BN38" s="32">
        <f t="shared" si="36"/>
        <v>1</v>
      </c>
      <c r="BO38" s="32">
        <f t="shared" si="36"/>
        <v>1</v>
      </c>
      <c r="BP38" s="32">
        <f t="shared" si="36"/>
        <v>1</v>
      </c>
      <c r="BQ38" s="32">
        <f t="shared" si="36"/>
        <v>1</v>
      </c>
      <c r="BR38" s="32">
        <f t="shared" si="36"/>
        <v>1</v>
      </c>
      <c r="BS38" s="32">
        <f t="shared" si="36"/>
        <v>1</v>
      </c>
      <c r="BT38" s="32">
        <f t="shared" si="36"/>
        <v>1</v>
      </c>
      <c r="BU38" s="32">
        <f t="shared" si="36"/>
        <v>1</v>
      </c>
      <c r="BV38" s="32">
        <f t="shared" si="36"/>
        <v>1</v>
      </c>
      <c r="BW38" s="32">
        <f t="shared" si="36"/>
        <v>1</v>
      </c>
      <c r="BX38" s="32">
        <f t="shared" si="36"/>
        <v>1</v>
      </c>
      <c r="BY38" s="32">
        <f t="shared" si="36"/>
        <v>1</v>
      </c>
      <c r="BZ38" s="32">
        <f t="shared" si="36"/>
        <v>1</v>
      </c>
      <c r="CA38" s="32">
        <f t="shared" si="36"/>
        <v>1</v>
      </c>
      <c r="CB38" s="32">
        <f t="shared" si="36"/>
        <v>1</v>
      </c>
      <c r="CC38" s="32">
        <f t="shared" si="36"/>
        <v>1</v>
      </c>
      <c r="CD38" s="32">
        <f t="shared" si="36"/>
        <v>1</v>
      </c>
      <c r="CE38" s="32">
        <f t="shared" si="35"/>
        <v>1</v>
      </c>
      <c r="CF38" s="32">
        <f t="shared" si="35"/>
        <v>1</v>
      </c>
      <c r="CG38" s="32">
        <f t="shared" si="35"/>
        <v>1</v>
      </c>
      <c r="CH38" s="32">
        <f t="shared" si="35"/>
        <v>1</v>
      </c>
      <c r="CI38" s="32">
        <f t="shared" si="35"/>
        <v>1</v>
      </c>
      <c r="CJ38" s="32">
        <f t="shared" si="35"/>
        <v>1</v>
      </c>
      <c r="CK38" s="32">
        <f t="shared" si="35"/>
        <v>0</v>
      </c>
      <c r="CL38" s="32">
        <f t="shared" si="35"/>
        <v>0</v>
      </c>
      <c r="CM38" s="32">
        <f t="shared" si="35"/>
        <v>0</v>
      </c>
      <c r="CN38" s="32">
        <f t="shared" si="35"/>
        <v>0</v>
      </c>
      <c r="CO38" s="32">
        <f t="shared" si="35"/>
        <v>0</v>
      </c>
      <c r="CP38" s="32">
        <f t="shared" si="35"/>
        <v>0</v>
      </c>
      <c r="CQ38" s="32">
        <f t="shared" si="35"/>
        <v>0</v>
      </c>
      <c r="CR38" s="32">
        <f t="shared" si="35"/>
        <v>0</v>
      </c>
      <c r="CS38" s="32">
        <f t="shared" si="35"/>
        <v>0</v>
      </c>
      <c r="CT38" s="32">
        <f t="shared" si="35"/>
        <v>0</v>
      </c>
      <c r="CU38" s="32">
        <f t="shared" si="35"/>
        <v>0</v>
      </c>
      <c r="CV38" s="32">
        <f t="shared" si="35"/>
        <v>0</v>
      </c>
      <c r="CW38" s="32">
        <f t="shared" si="35"/>
        <v>0</v>
      </c>
      <c r="CX38" s="32">
        <f t="shared" si="35"/>
        <v>0</v>
      </c>
      <c r="CY38" s="32">
        <f t="shared" si="35"/>
        <v>0</v>
      </c>
      <c r="CZ38" s="32">
        <f t="shared" si="35"/>
        <v>0</v>
      </c>
    </row>
    <row r="39" spans="1:104" x14ac:dyDescent="0.2">
      <c r="A39" s="1" t="s">
        <v>22</v>
      </c>
      <c r="B39" s="1">
        <v>1.2</v>
      </c>
      <c r="C39" s="2" t="s">
        <v>101</v>
      </c>
      <c r="D39" s="29" t="s">
        <v>30</v>
      </c>
      <c r="E39" s="42">
        <v>11</v>
      </c>
      <c r="F39" s="37" t="s">
        <v>38</v>
      </c>
      <c r="G39" s="37" t="s">
        <v>27</v>
      </c>
      <c r="H39" s="37" t="s">
        <v>33</v>
      </c>
      <c r="I39" s="6">
        <f t="shared" si="14"/>
        <v>84</v>
      </c>
      <c r="J39" s="6">
        <f t="shared" ref="J39:J56" si="37">NETWORKDAYS.INTL(O39,P39,11, Holidays)</f>
        <v>70</v>
      </c>
      <c r="K39" s="55">
        <f t="shared" si="27"/>
        <v>144</v>
      </c>
      <c r="L39" s="55">
        <f t="shared" si="27"/>
        <v>234</v>
      </c>
      <c r="M39" s="55">
        <f t="shared" si="27"/>
        <v>234</v>
      </c>
      <c r="N39" s="55">
        <f t="shared" si="27"/>
        <v>18</v>
      </c>
      <c r="O39" s="33">
        <v>45972</v>
      </c>
      <c r="P39" s="33">
        <v>46056</v>
      </c>
      <c r="Q39" s="5" t="s">
        <v>164</v>
      </c>
      <c r="R39" s="32">
        <f t="shared" ref="R39:R56" si="38">IF($F39=" ", " ", IF(AND(R$4&gt;=$O39,R$4&lt;$P39),1,0))</f>
        <v>0</v>
      </c>
      <c r="S39" s="32">
        <f t="shared" si="36"/>
        <v>1</v>
      </c>
      <c r="T39" s="32">
        <f t="shared" si="36"/>
        <v>1</v>
      </c>
      <c r="U39" s="32">
        <f t="shared" si="36"/>
        <v>1</v>
      </c>
      <c r="V39" s="32">
        <f t="shared" si="36"/>
        <v>1</v>
      </c>
      <c r="W39" s="32">
        <f t="shared" si="36"/>
        <v>1</v>
      </c>
      <c r="X39" s="32">
        <f t="shared" si="36"/>
        <v>1</v>
      </c>
      <c r="Y39" s="32">
        <f t="shared" si="36"/>
        <v>1</v>
      </c>
      <c r="Z39" s="32">
        <f t="shared" si="36"/>
        <v>1</v>
      </c>
      <c r="AA39" s="32">
        <f t="shared" si="36"/>
        <v>1</v>
      </c>
      <c r="AB39" s="32">
        <f t="shared" si="36"/>
        <v>1</v>
      </c>
      <c r="AC39" s="32">
        <f t="shared" si="36"/>
        <v>1</v>
      </c>
      <c r="AD39" s="32">
        <f t="shared" si="36"/>
        <v>1</v>
      </c>
      <c r="AE39" s="32">
        <f t="shared" si="36"/>
        <v>1</v>
      </c>
      <c r="AF39" s="32">
        <f t="shared" si="36"/>
        <v>1</v>
      </c>
      <c r="AG39" s="32">
        <f t="shared" si="36"/>
        <v>1</v>
      </c>
      <c r="AH39" s="32">
        <f t="shared" si="36"/>
        <v>1</v>
      </c>
      <c r="AI39" s="32">
        <f t="shared" si="36"/>
        <v>1</v>
      </c>
      <c r="AJ39" s="32">
        <f t="shared" si="36"/>
        <v>1</v>
      </c>
      <c r="AK39" s="32">
        <f t="shared" si="36"/>
        <v>1</v>
      </c>
      <c r="AL39" s="32">
        <f t="shared" si="36"/>
        <v>1</v>
      </c>
      <c r="AM39" s="32">
        <f t="shared" si="36"/>
        <v>1</v>
      </c>
      <c r="AN39" s="32">
        <f t="shared" si="36"/>
        <v>1</v>
      </c>
      <c r="AO39" s="32">
        <f t="shared" si="36"/>
        <v>1</v>
      </c>
      <c r="AP39" s="32">
        <f t="shared" si="36"/>
        <v>1</v>
      </c>
      <c r="AQ39" s="32">
        <f t="shared" si="36"/>
        <v>1</v>
      </c>
      <c r="AR39" s="32">
        <f t="shared" si="36"/>
        <v>1</v>
      </c>
      <c r="AS39" s="32">
        <f t="shared" si="36"/>
        <v>1</v>
      </c>
      <c r="AT39" s="32">
        <f t="shared" si="36"/>
        <v>1</v>
      </c>
      <c r="AU39" s="32">
        <f t="shared" si="36"/>
        <v>1</v>
      </c>
      <c r="AV39" s="32">
        <f t="shared" si="36"/>
        <v>1</v>
      </c>
      <c r="AW39" s="32">
        <f t="shared" si="36"/>
        <v>1</v>
      </c>
      <c r="AX39" s="32">
        <f t="shared" si="36"/>
        <v>1</v>
      </c>
      <c r="AY39" s="32">
        <f t="shared" si="36"/>
        <v>1</v>
      </c>
      <c r="AZ39" s="32">
        <f t="shared" si="36"/>
        <v>1</v>
      </c>
      <c r="BA39" s="32">
        <f t="shared" si="36"/>
        <v>1</v>
      </c>
      <c r="BB39" s="32">
        <f t="shared" si="36"/>
        <v>1</v>
      </c>
      <c r="BC39" s="32">
        <f t="shared" si="36"/>
        <v>1</v>
      </c>
      <c r="BD39" s="32">
        <f t="shared" si="36"/>
        <v>1</v>
      </c>
      <c r="BE39" s="32">
        <f t="shared" si="36"/>
        <v>1</v>
      </c>
      <c r="BF39" s="32">
        <f t="shared" si="36"/>
        <v>1</v>
      </c>
      <c r="BG39" s="32">
        <f t="shared" si="36"/>
        <v>1</v>
      </c>
      <c r="BH39" s="32">
        <f t="shared" si="36"/>
        <v>1</v>
      </c>
      <c r="BI39" s="32">
        <f t="shared" si="36"/>
        <v>1</v>
      </c>
      <c r="BJ39" s="32">
        <f t="shared" si="36"/>
        <v>1</v>
      </c>
      <c r="BK39" s="32">
        <f t="shared" si="36"/>
        <v>1</v>
      </c>
      <c r="BL39" s="32">
        <f t="shared" si="36"/>
        <v>1</v>
      </c>
      <c r="BM39" s="32">
        <f t="shared" si="36"/>
        <v>1</v>
      </c>
      <c r="BN39" s="32">
        <f t="shared" si="36"/>
        <v>1</v>
      </c>
      <c r="BO39" s="32">
        <f t="shared" si="36"/>
        <v>1</v>
      </c>
      <c r="BP39" s="32">
        <f t="shared" si="36"/>
        <v>1</v>
      </c>
      <c r="BQ39" s="32">
        <f t="shared" si="36"/>
        <v>1</v>
      </c>
      <c r="BR39" s="32">
        <f t="shared" si="36"/>
        <v>1</v>
      </c>
      <c r="BS39" s="32">
        <f t="shared" si="36"/>
        <v>1</v>
      </c>
      <c r="BT39" s="32">
        <f t="shared" si="36"/>
        <v>1</v>
      </c>
      <c r="BU39" s="32">
        <f t="shared" si="36"/>
        <v>1</v>
      </c>
      <c r="BV39" s="32">
        <f t="shared" si="36"/>
        <v>1</v>
      </c>
      <c r="BW39" s="32">
        <f t="shared" si="36"/>
        <v>1</v>
      </c>
      <c r="BX39" s="32">
        <f t="shared" si="36"/>
        <v>1</v>
      </c>
      <c r="BY39" s="32">
        <f t="shared" si="36"/>
        <v>1</v>
      </c>
      <c r="BZ39" s="32">
        <f t="shared" si="36"/>
        <v>1</v>
      </c>
      <c r="CA39" s="32">
        <f t="shared" si="36"/>
        <v>1</v>
      </c>
      <c r="CB39" s="32">
        <f t="shared" si="36"/>
        <v>1</v>
      </c>
      <c r="CC39" s="32">
        <f t="shared" si="36"/>
        <v>1</v>
      </c>
      <c r="CD39" s="32">
        <f t="shared" si="36"/>
        <v>1</v>
      </c>
      <c r="CE39" s="32">
        <f t="shared" si="35"/>
        <v>1</v>
      </c>
      <c r="CF39" s="32">
        <f t="shared" si="35"/>
        <v>1</v>
      </c>
      <c r="CG39" s="32">
        <f t="shared" si="35"/>
        <v>1</v>
      </c>
      <c r="CH39" s="32">
        <f t="shared" si="35"/>
        <v>1</v>
      </c>
      <c r="CI39" s="32">
        <f t="shared" si="35"/>
        <v>1</v>
      </c>
      <c r="CJ39" s="32">
        <f t="shared" si="35"/>
        <v>1</v>
      </c>
      <c r="CK39" s="32">
        <f t="shared" si="35"/>
        <v>1</v>
      </c>
      <c r="CL39" s="32">
        <f t="shared" si="35"/>
        <v>1</v>
      </c>
      <c r="CM39" s="32">
        <f t="shared" si="35"/>
        <v>1</v>
      </c>
      <c r="CN39" s="32">
        <f t="shared" si="35"/>
        <v>1</v>
      </c>
      <c r="CO39" s="32">
        <f t="shared" si="35"/>
        <v>1</v>
      </c>
      <c r="CP39" s="32">
        <f t="shared" si="35"/>
        <v>1</v>
      </c>
      <c r="CQ39" s="32">
        <f t="shared" si="35"/>
        <v>1</v>
      </c>
      <c r="CR39" s="32">
        <f t="shared" si="35"/>
        <v>1</v>
      </c>
      <c r="CS39" s="32">
        <f t="shared" si="35"/>
        <v>1</v>
      </c>
      <c r="CT39" s="32">
        <f t="shared" si="35"/>
        <v>1</v>
      </c>
      <c r="CU39" s="32">
        <f t="shared" si="35"/>
        <v>1</v>
      </c>
      <c r="CV39" s="32">
        <f t="shared" si="35"/>
        <v>1</v>
      </c>
      <c r="CW39" s="32">
        <f t="shared" si="35"/>
        <v>1</v>
      </c>
      <c r="CX39" s="32">
        <f t="shared" si="35"/>
        <v>1</v>
      </c>
      <c r="CY39" s="32">
        <f t="shared" si="35"/>
        <v>0</v>
      </c>
      <c r="CZ39" s="32">
        <f t="shared" si="35"/>
        <v>0</v>
      </c>
    </row>
    <row r="40" spans="1:104" x14ac:dyDescent="0.2">
      <c r="A40" s="1" t="s">
        <v>22</v>
      </c>
      <c r="B40" s="1">
        <v>1.2</v>
      </c>
      <c r="C40" s="2" t="s">
        <v>101</v>
      </c>
      <c r="D40" s="29" t="s">
        <v>30</v>
      </c>
      <c r="E40" s="42">
        <v>12</v>
      </c>
      <c r="F40" s="39" t="s">
        <v>32</v>
      </c>
      <c r="G40" s="37" t="s">
        <v>27</v>
      </c>
      <c r="H40" s="37" t="s">
        <v>33</v>
      </c>
      <c r="I40" s="6">
        <f t="shared" si="14"/>
        <v>84</v>
      </c>
      <c r="J40" s="6">
        <f t="shared" si="37"/>
        <v>70</v>
      </c>
      <c r="K40" s="55">
        <f t="shared" si="27"/>
        <v>144</v>
      </c>
      <c r="L40" s="55">
        <f t="shared" si="27"/>
        <v>234</v>
      </c>
      <c r="M40" s="55">
        <f t="shared" si="27"/>
        <v>234</v>
      </c>
      <c r="N40" s="55">
        <f t="shared" si="27"/>
        <v>18</v>
      </c>
      <c r="O40" s="33">
        <v>45972</v>
      </c>
      <c r="P40" s="33">
        <v>46056</v>
      </c>
      <c r="Q40" s="5" t="s">
        <v>165</v>
      </c>
      <c r="R40" s="32">
        <f t="shared" si="38"/>
        <v>0</v>
      </c>
      <c r="S40" s="32">
        <f t="shared" si="36"/>
        <v>1</v>
      </c>
      <c r="T40" s="32">
        <f t="shared" si="36"/>
        <v>1</v>
      </c>
      <c r="U40" s="32">
        <f t="shared" si="36"/>
        <v>1</v>
      </c>
      <c r="V40" s="32">
        <f t="shared" si="36"/>
        <v>1</v>
      </c>
      <c r="W40" s="32">
        <f t="shared" si="36"/>
        <v>1</v>
      </c>
      <c r="X40" s="32">
        <f t="shared" si="36"/>
        <v>1</v>
      </c>
      <c r="Y40" s="32">
        <f t="shared" si="36"/>
        <v>1</v>
      </c>
      <c r="Z40" s="32">
        <f t="shared" si="36"/>
        <v>1</v>
      </c>
      <c r="AA40" s="32">
        <f t="shared" si="36"/>
        <v>1</v>
      </c>
      <c r="AB40" s="32">
        <f t="shared" si="36"/>
        <v>1</v>
      </c>
      <c r="AC40" s="32">
        <f t="shared" si="36"/>
        <v>1</v>
      </c>
      <c r="AD40" s="32">
        <f t="shared" si="36"/>
        <v>1</v>
      </c>
      <c r="AE40" s="32">
        <f t="shared" si="36"/>
        <v>1</v>
      </c>
      <c r="AF40" s="32">
        <f t="shared" si="36"/>
        <v>1</v>
      </c>
      <c r="AG40" s="32">
        <f t="shared" si="36"/>
        <v>1</v>
      </c>
      <c r="AH40" s="32">
        <f t="shared" si="36"/>
        <v>1</v>
      </c>
      <c r="AI40" s="32">
        <f t="shared" si="36"/>
        <v>1</v>
      </c>
      <c r="AJ40" s="32">
        <f t="shared" si="36"/>
        <v>1</v>
      </c>
      <c r="AK40" s="32">
        <f t="shared" si="36"/>
        <v>1</v>
      </c>
      <c r="AL40" s="32">
        <f t="shared" si="36"/>
        <v>1</v>
      </c>
      <c r="AM40" s="32">
        <f t="shared" si="36"/>
        <v>1</v>
      </c>
      <c r="AN40" s="32">
        <f t="shared" si="36"/>
        <v>1</v>
      </c>
      <c r="AO40" s="32">
        <f t="shared" si="36"/>
        <v>1</v>
      </c>
      <c r="AP40" s="32">
        <f t="shared" si="36"/>
        <v>1</v>
      </c>
      <c r="AQ40" s="32">
        <f t="shared" si="36"/>
        <v>1</v>
      </c>
      <c r="AR40" s="32">
        <f t="shared" si="36"/>
        <v>1</v>
      </c>
      <c r="AS40" s="32">
        <f t="shared" si="36"/>
        <v>1</v>
      </c>
      <c r="AT40" s="32">
        <f t="shared" si="36"/>
        <v>1</v>
      </c>
      <c r="AU40" s="32">
        <f t="shared" si="36"/>
        <v>1</v>
      </c>
      <c r="AV40" s="32">
        <f t="shared" si="36"/>
        <v>1</v>
      </c>
      <c r="AW40" s="32">
        <f t="shared" si="36"/>
        <v>1</v>
      </c>
      <c r="AX40" s="32">
        <f t="shared" si="36"/>
        <v>1</v>
      </c>
      <c r="AY40" s="32">
        <f t="shared" si="36"/>
        <v>1</v>
      </c>
      <c r="AZ40" s="32">
        <f t="shared" si="36"/>
        <v>1</v>
      </c>
      <c r="BA40" s="32">
        <f t="shared" si="36"/>
        <v>1</v>
      </c>
      <c r="BB40" s="32">
        <f t="shared" si="36"/>
        <v>1</v>
      </c>
      <c r="BC40" s="32">
        <f t="shared" si="36"/>
        <v>1</v>
      </c>
      <c r="BD40" s="32">
        <f t="shared" si="36"/>
        <v>1</v>
      </c>
      <c r="BE40" s="32">
        <f t="shared" si="36"/>
        <v>1</v>
      </c>
      <c r="BF40" s="32">
        <f t="shared" si="36"/>
        <v>1</v>
      </c>
      <c r="BG40" s="32">
        <f t="shared" si="36"/>
        <v>1</v>
      </c>
      <c r="BH40" s="32">
        <f t="shared" si="36"/>
        <v>1</v>
      </c>
      <c r="BI40" s="32">
        <f t="shared" si="36"/>
        <v>1</v>
      </c>
      <c r="BJ40" s="32">
        <f t="shared" si="36"/>
        <v>1</v>
      </c>
      <c r="BK40" s="32">
        <f t="shared" si="36"/>
        <v>1</v>
      </c>
      <c r="BL40" s="32">
        <f t="shared" si="36"/>
        <v>1</v>
      </c>
      <c r="BM40" s="32">
        <f t="shared" si="36"/>
        <v>1</v>
      </c>
      <c r="BN40" s="32">
        <f t="shared" si="36"/>
        <v>1</v>
      </c>
      <c r="BO40" s="32">
        <f t="shared" si="36"/>
        <v>1</v>
      </c>
      <c r="BP40" s="32">
        <f t="shared" si="36"/>
        <v>1</v>
      </c>
      <c r="BQ40" s="32">
        <f t="shared" si="36"/>
        <v>1</v>
      </c>
      <c r="BR40" s="32">
        <f t="shared" si="36"/>
        <v>1</v>
      </c>
      <c r="BS40" s="32">
        <f t="shared" si="36"/>
        <v>1</v>
      </c>
      <c r="BT40" s="32">
        <f t="shared" si="36"/>
        <v>1</v>
      </c>
      <c r="BU40" s="32">
        <f t="shared" si="36"/>
        <v>1</v>
      </c>
      <c r="BV40" s="32">
        <f t="shared" si="36"/>
        <v>1</v>
      </c>
      <c r="BW40" s="32">
        <f t="shared" si="36"/>
        <v>1</v>
      </c>
      <c r="BX40" s="32">
        <f t="shared" si="36"/>
        <v>1</v>
      </c>
      <c r="BY40" s="32">
        <f t="shared" si="36"/>
        <v>1</v>
      </c>
      <c r="BZ40" s="32">
        <f t="shared" si="36"/>
        <v>1</v>
      </c>
      <c r="CA40" s="32">
        <f t="shared" si="36"/>
        <v>1</v>
      </c>
      <c r="CB40" s="32">
        <f t="shared" si="36"/>
        <v>1</v>
      </c>
      <c r="CC40" s="32">
        <f t="shared" si="36"/>
        <v>1</v>
      </c>
      <c r="CD40" s="32">
        <f t="shared" ref="CD40:CZ43" si="39">IF($F40=" ", " ", IF(AND(CD$4&gt;=$O40,CD$4&lt;$P40),1,0))</f>
        <v>1</v>
      </c>
      <c r="CE40" s="32">
        <f t="shared" si="39"/>
        <v>1</v>
      </c>
      <c r="CF40" s="32">
        <f t="shared" si="39"/>
        <v>1</v>
      </c>
      <c r="CG40" s="32">
        <f t="shared" si="39"/>
        <v>1</v>
      </c>
      <c r="CH40" s="32">
        <f t="shared" si="39"/>
        <v>1</v>
      </c>
      <c r="CI40" s="32">
        <f t="shared" si="39"/>
        <v>1</v>
      </c>
      <c r="CJ40" s="32">
        <f t="shared" si="39"/>
        <v>1</v>
      </c>
      <c r="CK40" s="32">
        <f t="shared" si="39"/>
        <v>1</v>
      </c>
      <c r="CL40" s="32">
        <f t="shared" si="39"/>
        <v>1</v>
      </c>
      <c r="CM40" s="32">
        <f t="shared" si="39"/>
        <v>1</v>
      </c>
      <c r="CN40" s="32">
        <f t="shared" si="39"/>
        <v>1</v>
      </c>
      <c r="CO40" s="32">
        <f t="shared" si="39"/>
        <v>1</v>
      </c>
      <c r="CP40" s="32">
        <f t="shared" si="39"/>
        <v>1</v>
      </c>
      <c r="CQ40" s="32">
        <f t="shared" si="39"/>
        <v>1</v>
      </c>
      <c r="CR40" s="32">
        <f t="shared" si="39"/>
        <v>1</v>
      </c>
      <c r="CS40" s="32">
        <f t="shared" si="39"/>
        <v>1</v>
      </c>
      <c r="CT40" s="32">
        <f t="shared" si="39"/>
        <v>1</v>
      </c>
      <c r="CU40" s="32">
        <f t="shared" si="39"/>
        <v>1</v>
      </c>
      <c r="CV40" s="32">
        <f t="shared" si="39"/>
        <v>1</v>
      </c>
      <c r="CW40" s="32">
        <f t="shared" si="39"/>
        <v>1</v>
      </c>
      <c r="CX40" s="32">
        <f t="shared" si="39"/>
        <v>1</v>
      </c>
      <c r="CY40" s="32">
        <f t="shared" si="39"/>
        <v>0</v>
      </c>
      <c r="CZ40" s="32">
        <f t="shared" si="39"/>
        <v>0</v>
      </c>
    </row>
    <row r="41" spans="1:104" x14ac:dyDescent="0.2">
      <c r="A41" s="1" t="s">
        <v>22</v>
      </c>
      <c r="B41" s="1">
        <v>1.2</v>
      </c>
      <c r="C41" s="2" t="s">
        <v>101</v>
      </c>
      <c r="D41" s="29" t="s">
        <v>30</v>
      </c>
      <c r="E41" s="42">
        <v>13</v>
      </c>
      <c r="F41" s="39" t="s">
        <v>32</v>
      </c>
      <c r="G41" s="37" t="s">
        <v>32</v>
      </c>
      <c r="H41" s="37" t="s">
        <v>33</v>
      </c>
      <c r="I41" s="6">
        <f t="shared" si="14"/>
        <v>69</v>
      </c>
      <c r="J41" s="6">
        <f t="shared" si="37"/>
        <v>57</v>
      </c>
      <c r="K41" s="55">
        <f t="shared" si="27"/>
        <v>90</v>
      </c>
      <c r="L41" s="55">
        <f t="shared" si="27"/>
        <v>234</v>
      </c>
      <c r="M41" s="55">
        <f t="shared" si="27"/>
        <v>189</v>
      </c>
      <c r="N41" s="55">
        <f t="shared" si="27"/>
        <v>0</v>
      </c>
      <c r="O41" s="31">
        <v>45979</v>
      </c>
      <c r="P41" s="31">
        <v>46048</v>
      </c>
      <c r="Q41" s="5" t="s">
        <v>166</v>
      </c>
      <c r="R41" s="32">
        <f t="shared" si="38"/>
        <v>0</v>
      </c>
      <c r="S41" s="32">
        <f t="shared" ref="S41:CD44" si="40">IF($F41=" ", " ", IF(AND(S$4&gt;=$O41,S$4&lt;$P41),1,0))</f>
        <v>0</v>
      </c>
      <c r="T41" s="32">
        <f t="shared" si="40"/>
        <v>0</v>
      </c>
      <c r="U41" s="32">
        <f t="shared" si="40"/>
        <v>0</v>
      </c>
      <c r="V41" s="32">
        <f t="shared" si="40"/>
        <v>0</v>
      </c>
      <c r="W41" s="32">
        <f t="shared" si="40"/>
        <v>0</v>
      </c>
      <c r="X41" s="32">
        <f t="shared" si="40"/>
        <v>0</v>
      </c>
      <c r="Y41" s="32">
        <f t="shared" si="40"/>
        <v>0</v>
      </c>
      <c r="Z41" s="32">
        <f t="shared" si="40"/>
        <v>1</v>
      </c>
      <c r="AA41" s="32">
        <f t="shared" si="40"/>
        <v>1</v>
      </c>
      <c r="AB41" s="32">
        <f t="shared" si="40"/>
        <v>1</v>
      </c>
      <c r="AC41" s="32">
        <f t="shared" si="40"/>
        <v>1</v>
      </c>
      <c r="AD41" s="32">
        <f t="shared" si="40"/>
        <v>1</v>
      </c>
      <c r="AE41" s="32">
        <f t="shared" si="40"/>
        <v>1</v>
      </c>
      <c r="AF41" s="32">
        <f t="shared" si="40"/>
        <v>1</v>
      </c>
      <c r="AG41" s="32">
        <f t="shared" si="40"/>
        <v>1</v>
      </c>
      <c r="AH41" s="32">
        <f t="shared" si="40"/>
        <v>1</v>
      </c>
      <c r="AI41" s="32">
        <f t="shared" si="40"/>
        <v>1</v>
      </c>
      <c r="AJ41" s="32">
        <f t="shared" si="40"/>
        <v>1</v>
      </c>
      <c r="AK41" s="32">
        <f t="shared" si="40"/>
        <v>1</v>
      </c>
      <c r="AL41" s="32">
        <f t="shared" si="40"/>
        <v>1</v>
      </c>
      <c r="AM41" s="32">
        <f t="shared" si="40"/>
        <v>1</v>
      </c>
      <c r="AN41" s="32">
        <f t="shared" si="40"/>
        <v>1</v>
      </c>
      <c r="AO41" s="32">
        <f t="shared" si="40"/>
        <v>1</v>
      </c>
      <c r="AP41" s="32">
        <f t="shared" si="40"/>
        <v>1</v>
      </c>
      <c r="AQ41" s="32">
        <f t="shared" si="40"/>
        <v>1</v>
      </c>
      <c r="AR41" s="32">
        <f t="shared" si="40"/>
        <v>1</v>
      </c>
      <c r="AS41" s="32">
        <f t="shared" si="40"/>
        <v>1</v>
      </c>
      <c r="AT41" s="32">
        <f t="shared" si="40"/>
        <v>1</v>
      </c>
      <c r="AU41" s="32">
        <f t="shared" si="40"/>
        <v>1</v>
      </c>
      <c r="AV41" s="32">
        <f t="shared" si="40"/>
        <v>1</v>
      </c>
      <c r="AW41" s="32">
        <f t="shared" si="40"/>
        <v>1</v>
      </c>
      <c r="AX41" s="32">
        <f t="shared" si="40"/>
        <v>1</v>
      </c>
      <c r="AY41" s="32">
        <f t="shared" si="40"/>
        <v>1</v>
      </c>
      <c r="AZ41" s="32">
        <f t="shared" si="40"/>
        <v>1</v>
      </c>
      <c r="BA41" s="32">
        <f t="shared" si="40"/>
        <v>1</v>
      </c>
      <c r="BB41" s="32">
        <f t="shared" si="40"/>
        <v>1</v>
      </c>
      <c r="BC41" s="32">
        <f t="shared" si="40"/>
        <v>1</v>
      </c>
      <c r="BD41" s="32">
        <f t="shared" si="40"/>
        <v>1</v>
      </c>
      <c r="BE41" s="32">
        <f t="shared" si="40"/>
        <v>1</v>
      </c>
      <c r="BF41" s="32">
        <f t="shared" si="40"/>
        <v>1</v>
      </c>
      <c r="BG41" s="32">
        <f t="shared" si="40"/>
        <v>1</v>
      </c>
      <c r="BH41" s="32">
        <f t="shared" si="40"/>
        <v>1</v>
      </c>
      <c r="BI41" s="32">
        <f t="shared" si="40"/>
        <v>1</v>
      </c>
      <c r="BJ41" s="32">
        <f t="shared" si="40"/>
        <v>1</v>
      </c>
      <c r="BK41" s="32">
        <f t="shared" si="40"/>
        <v>1</v>
      </c>
      <c r="BL41" s="32">
        <f t="shared" si="40"/>
        <v>1</v>
      </c>
      <c r="BM41" s="32">
        <f t="shared" si="40"/>
        <v>1</v>
      </c>
      <c r="BN41" s="32">
        <f t="shared" si="40"/>
        <v>1</v>
      </c>
      <c r="BO41" s="32">
        <f t="shared" si="40"/>
        <v>1</v>
      </c>
      <c r="BP41" s="32">
        <f t="shared" si="40"/>
        <v>1</v>
      </c>
      <c r="BQ41" s="32">
        <f t="shared" si="40"/>
        <v>1</v>
      </c>
      <c r="BR41" s="32">
        <f t="shared" si="40"/>
        <v>1</v>
      </c>
      <c r="BS41" s="32">
        <f t="shared" si="40"/>
        <v>1</v>
      </c>
      <c r="BT41" s="32">
        <f t="shared" si="40"/>
        <v>1</v>
      </c>
      <c r="BU41" s="32">
        <f t="shared" si="40"/>
        <v>1</v>
      </c>
      <c r="BV41" s="32">
        <f t="shared" si="40"/>
        <v>1</v>
      </c>
      <c r="BW41" s="32">
        <f t="shared" si="40"/>
        <v>1</v>
      </c>
      <c r="BX41" s="32">
        <f t="shared" si="40"/>
        <v>1</v>
      </c>
      <c r="BY41" s="32">
        <f t="shared" si="40"/>
        <v>1</v>
      </c>
      <c r="BZ41" s="32">
        <f t="shared" si="40"/>
        <v>1</v>
      </c>
      <c r="CA41" s="32">
        <f t="shared" si="40"/>
        <v>1</v>
      </c>
      <c r="CB41" s="32">
        <f t="shared" si="40"/>
        <v>1</v>
      </c>
      <c r="CC41" s="32">
        <f t="shared" si="40"/>
        <v>1</v>
      </c>
      <c r="CD41" s="32">
        <f t="shared" si="40"/>
        <v>1</v>
      </c>
      <c r="CE41" s="32">
        <f t="shared" si="39"/>
        <v>1</v>
      </c>
      <c r="CF41" s="32">
        <f t="shared" si="39"/>
        <v>1</v>
      </c>
      <c r="CG41" s="32">
        <f t="shared" si="39"/>
        <v>1</v>
      </c>
      <c r="CH41" s="32">
        <f t="shared" si="39"/>
        <v>1</v>
      </c>
      <c r="CI41" s="32">
        <f t="shared" si="39"/>
        <v>1</v>
      </c>
      <c r="CJ41" s="32">
        <f t="shared" si="39"/>
        <v>1</v>
      </c>
      <c r="CK41" s="32">
        <f t="shared" si="39"/>
        <v>1</v>
      </c>
      <c r="CL41" s="32">
        <f t="shared" si="39"/>
        <v>1</v>
      </c>
      <c r="CM41" s="32">
        <f t="shared" si="39"/>
        <v>1</v>
      </c>
      <c r="CN41" s="32">
        <f t="shared" si="39"/>
        <v>1</v>
      </c>
      <c r="CO41" s="32">
        <f t="shared" si="39"/>
        <v>1</v>
      </c>
      <c r="CP41" s="32">
        <f t="shared" si="39"/>
        <v>1</v>
      </c>
      <c r="CQ41" s="32">
        <f t="shared" si="39"/>
        <v>0</v>
      </c>
      <c r="CR41" s="32">
        <f t="shared" si="39"/>
        <v>0</v>
      </c>
      <c r="CS41" s="32">
        <f t="shared" si="39"/>
        <v>0</v>
      </c>
      <c r="CT41" s="32">
        <f t="shared" si="39"/>
        <v>0</v>
      </c>
      <c r="CU41" s="32">
        <f t="shared" si="39"/>
        <v>0</v>
      </c>
      <c r="CV41" s="32">
        <f t="shared" si="39"/>
        <v>0</v>
      </c>
      <c r="CW41" s="32">
        <f t="shared" si="39"/>
        <v>0</v>
      </c>
      <c r="CX41" s="32">
        <f t="shared" si="39"/>
        <v>0</v>
      </c>
      <c r="CY41" s="32">
        <f t="shared" si="39"/>
        <v>0</v>
      </c>
      <c r="CZ41" s="32">
        <f t="shared" si="39"/>
        <v>0</v>
      </c>
    </row>
    <row r="42" spans="1:104" x14ac:dyDescent="0.2">
      <c r="A42" s="1" t="s">
        <v>22</v>
      </c>
      <c r="B42" s="1">
        <v>1.2</v>
      </c>
      <c r="C42" s="2" t="s">
        <v>101</v>
      </c>
      <c r="D42" s="29" t="s">
        <v>30</v>
      </c>
      <c r="E42" s="42">
        <v>14</v>
      </c>
      <c r="F42" s="38" t="s">
        <v>32</v>
      </c>
      <c r="G42" s="37" t="s">
        <v>32</v>
      </c>
      <c r="H42" s="37" t="s">
        <v>114</v>
      </c>
      <c r="I42" s="6">
        <f t="shared" si="14"/>
        <v>69</v>
      </c>
      <c r="J42" s="6">
        <f t="shared" si="37"/>
        <v>57</v>
      </c>
      <c r="K42" s="55">
        <f t="shared" si="27"/>
        <v>90</v>
      </c>
      <c r="L42" s="55">
        <f t="shared" si="27"/>
        <v>234</v>
      </c>
      <c r="M42" s="55">
        <f t="shared" si="27"/>
        <v>189</v>
      </c>
      <c r="N42" s="55">
        <f t="shared" si="27"/>
        <v>0</v>
      </c>
      <c r="O42" s="31">
        <v>45979</v>
      </c>
      <c r="P42" s="31">
        <v>46048</v>
      </c>
      <c r="Q42" s="5" t="s">
        <v>166</v>
      </c>
      <c r="R42" s="32">
        <f t="shared" si="38"/>
        <v>0</v>
      </c>
      <c r="S42" s="32">
        <f t="shared" si="40"/>
        <v>0</v>
      </c>
      <c r="T42" s="32">
        <f t="shared" si="40"/>
        <v>0</v>
      </c>
      <c r="U42" s="32">
        <f t="shared" si="40"/>
        <v>0</v>
      </c>
      <c r="V42" s="32">
        <f t="shared" si="40"/>
        <v>0</v>
      </c>
      <c r="W42" s="32">
        <f t="shared" si="40"/>
        <v>0</v>
      </c>
      <c r="X42" s="32">
        <f t="shared" si="40"/>
        <v>0</v>
      </c>
      <c r="Y42" s="32">
        <f t="shared" si="40"/>
        <v>0</v>
      </c>
      <c r="Z42" s="32">
        <f t="shared" si="40"/>
        <v>1</v>
      </c>
      <c r="AA42" s="32">
        <f t="shared" si="40"/>
        <v>1</v>
      </c>
      <c r="AB42" s="32">
        <f t="shared" si="40"/>
        <v>1</v>
      </c>
      <c r="AC42" s="32">
        <f t="shared" si="40"/>
        <v>1</v>
      </c>
      <c r="AD42" s="32">
        <f t="shared" si="40"/>
        <v>1</v>
      </c>
      <c r="AE42" s="32">
        <f t="shared" si="40"/>
        <v>1</v>
      </c>
      <c r="AF42" s="32">
        <f t="shared" si="40"/>
        <v>1</v>
      </c>
      <c r="AG42" s="32">
        <f t="shared" si="40"/>
        <v>1</v>
      </c>
      <c r="AH42" s="32">
        <f t="shared" si="40"/>
        <v>1</v>
      </c>
      <c r="AI42" s="32">
        <f t="shared" si="40"/>
        <v>1</v>
      </c>
      <c r="AJ42" s="32">
        <f t="shared" si="40"/>
        <v>1</v>
      </c>
      <c r="AK42" s="32">
        <f t="shared" si="40"/>
        <v>1</v>
      </c>
      <c r="AL42" s="32">
        <f t="shared" si="40"/>
        <v>1</v>
      </c>
      <c r="AM42" s="32">
        <f t="shared" si="40"/>
        <v>1</v>
      </c>
      <c r="AN42" s="32">
        <f t="shared" si="40"/>
        <v>1</v>
      </c>
      <c r="AO42" s="32">
        <f t="shared" si="40"/>
        <v>1</v>
      </c>
      <c r="AP42" s="32">
        <f t="shared" si="40"/>
        <v>1</v>
      </c>
      <c r="AQ42" s="32">
        <f t="shared" si="40"/>
        <v>1</v>
      </c>
      <c r="AR42" s="32">
        <f t="shared" si="40"/>
        <v>1</v>
      </c>
      <c r="AS42" s="32">
        <f t="shared" si="40"/>
        <v>1</v>
      </c>
      <c r="AT42" s="32">
        <f t="shared" si="40"/>
        <v>1</v>
      </c>
      <c r="AU42" s="32">
        <f t="shared" si="40"/>
        <v>1</v>
      </c>
      <c r="AV42" s="32">
        <f t="shared" si="40"/>
        <v>1</v>
      </c>
      <c r="AW42" s="32">
        <f t="shared" si="40"/>
        <v>1</v>
      </c>
      <c r="AX42" s="32">
        <f t="shared" si="40"/>
        <v>1</v>
      </c>
      <c r="AY42" s="32">
        <f t="shared" si="40"/>
        <v>1</v>
      </c>
      <c r="AZ42" s="32">
        <f t="shared" si="40"/>
        <v>1</v>
      </c>
      <c r="BA42" s="32">
        <f t="shared" si="40"/>
        <v>1</v>
      </c>
      <c r="BB42" s="32">
        <f t="shared" si="40"/>
        <v>1</v>
      </c>
      <c r="BC42" s="32">
        <f t="shared" si="40"/>
        <v>1</v>
      </c>
      <c r="BD42" s="32">
        <f t="shared" si="40"/>
        <v>1</v>
      </c>
      <c r="BE42" s="32">
        <f t="shared" si="40"/>
        <v>1</v>
      </c>
      <c r="BF42" s="32">
        <f t="shared" si="40"/>
        <v>1</v>
      </c>
      <c r="BG42" s="32">
        <f t="shared" si="40"/>
        <v>1</v>
      </c>
      <c r="BH42" s="32">
        <f t="shared" si="40"/>
        <v>1</v>
      </c>
      <c r="BI42" s="32">
        <f t="shared" si="40"/>
        <v>1</v>
      </c>
      <c r="BJ42" s="32">
        <f t="shared" si="40"/>
        <v>1</v>
      </c>
      <c r="BK42" s="32">
        <f t="shared" si="40"/>
        <v>1</v>
      </c>
      <c r="BL42" s="32">
        <f t="shared" si="40"/>
        <v>1</v>
      </c>
      <c r="BM42" s="32">
        <f t="shared" si="40"/>
        <v>1</v>
      </c>
      <c r="BN42" s="32">
        <f t="shared" si="40"/>
        <v>1</v>
      </c>
      <c r="BO42" s="32">
        <f t="shared" si="40"/>
        <v>1</v>
      </c>
      <c r="BP42" s="32">
        <f t="shared" si="40"/>
        <v>1</v>
      </c>
      <c r="BQ42" s="32">
        <f t="shared" si="40"/>
        <v>1</v>
      </c>
      <c r="BR42" s="32">
        <f t="shared" si="40"/>
        <v>1</v>
      </c>
      <c r="BS42" s="32">
        <f t="shared" si="40"/>
        <v>1</v>
      </c>
      <c r="BT42" s="32">
        <f t="shared" si="40"/>
        <v>1</v>
      </c>
      <c r="BU42" s="32">
        <f t="shared" si="40"/>
        <v>1</v>
      </c>
      <c r="BV42" s="32">
        <f t="shared" si="40"/>
        <v>1</v>
      </c>
      <c r="BW42" s="32">
        <f t="shared" si="40"/>
        <v>1</v>
      </c>
      <c r="BX42" s="32">
        <f t="shared" si="40"/>
        <v>1</v>
      </c>
      <c r="BY42" s="32">
        <f t="shared" si="40"/>
        <v>1</v>
      </c>
      <c r="BZ42" s="32">
        <f t="shared" si="40"/>
        <v>1</v>
      </c>
      <c r="CA42" s="32">
        <f t="shared" si="40"/>
        <v>1</v>
      </c>
      <c r="CB42" s="32">
        <f t="shared" si="40"/>
        <v>1</v>
      </c>
      <c r="CC42" s="32">
        <f t="shared" si="40"/>
        <v>1</v>
      </c>
      <c r="CD42" s="32">
        <f t="shared" si="40"/>
        <v>1</v>
      </c>
      <c r="CE42" s="32">
        <f t="shared" si="39"/>
        <v>1</v>
      </c>
      <c r="CF42" s="32">
        <f t="shared" si="39"/>
        <v>1</v>
      </c>
      <c r="CG42" s="32">
        <f t="shared" si="39"/>
        <v>1</v>
      </c>
      <c r="CH42" s="32">
        <f t="shared" si="39"/>
        <v>1</v>
      </c>
      <c r="CI42" s="32">
        <f t="shared" si="39"/>
        <v>1</v>
      </c>
      <c r="CJ42" s="32">
        <f t="shared" si="39"/>
        <v>1</v>
      </c>
      <c r="CK42" s="32">
        <f t="shared" si="39"/>
        <v>1</v>
      </c>
      <c r="CL42" s="32">
        <f t="shared" si="39"/>
        <v>1</v>
      </c>
      <c r="CM42" s="32">
        <f t="shared" si="39"/>
        <v>1</v>
      </c>
      <c r="CN42" s="32">
        <f t="shared" si="39"/>
        <v>1</v>
      </c>
      <c r="CO42" s="32">
        <f t="shared" si="39"/>
        <v>1</v>
      </c>
      <c r="CP42" s="32">
        <f t="shared" si="39"/>
        <v>1</v>
      </c>
      <c r="CQ42" s="32">
        <f t="shared" si="39"/>
        <v>0</v>
      </c>
      <c r="CR42" s="32">
        <f t="shared" si="39"/>
        <v>0</v>
      </c>
      <c r="CS42" s="32">
        <f t="shared" si="39"/>
        <v>0</v>
      </c>
      <c r="CT42" s="32">
        <f t="shared" si="39"/>
        <v>0</v>
      </c>
      <c r="CU42" s="32">
        <f t="shared" si="39"/>
        <v>0</v>
      </c>
      <c r="CV42" s="32">
        <f t="shared" si="39"/>
        <v>0</v>
      </c>
      <c r="CW42" s="32">
        <f t="shared" si="39"/>
        <v>0</v>
      </c>
      <c r="CX42" s="32">
        <f t="shared" si="39"/>
        <v>0</v>
      </c>
      <c r="CY42" s="32">
        <f t="shared" si="39"/>
        <v>0</v>
      </c>
      <c r="CZ42" s="32">
        <f t="shared" si="39"/>
        <v>0</v>
      </c>
    </row>
    <row r="43" spans="1:104" x14ac:dyDescent="0.2">
      <c r="A43" s="1" t="s">
        <v>22</v>
      </c>
      <c r="B43" s="1">
        <v>1.2</v>
      </c>
      <c r="C43" s="2" t="s">
        <v>101</v>
      </c>
      <c r="D43" s="29" t="s">
        <v>30</v>
      </c>
      <c r="E43" s="42">
        <v>15</v>
      </c>
      <c r="F43" s="38" t="s">
        <v>32</v>
      </c>
      <c r="G43" s="37" t="s">
        <v>32</v>
      </c>
      <c r="H43" s="37" t="s">
        <v>33</v>
      </c>
      <c r="I43" s="6">
        <f t="shared" si="14"/>
        <v>69</v>
      </c>
      <c r="J43" s="6">
        <f t="shared" si="37"/>
        <v>57</v>
      </c>
      <c r="K43" s="55">
        <f t="shared" si="27"/>
        <v>90</v>
      </c>
      <c r="L43" s="55">
        <f t="shared" si="27"/>
        <v>234</v>
      </c>
      <c r="M43" s="55">
        <f t="shared" si="27"/>
        <v>189</v>
      </c>
      <c r="N43" s="55">
        <f t="shared" si="27"/>
        <v>0</v>
      </c>
      <c r="O43" s="31">
        <v>45979</v>
      </c>
      <c r="P43" s="31">
        <v>46048</v>
      </c>
      <c r="Q43" s="5" t="s">
        <v>166</v>
      </c>
      <c r="R43" s="32">
        <f t="shared" si="38"/>
        <v>0</v>
      </c>
      <c r="S43" s="32">
        <f t="shared" si="40"/>
        <v>0</v>
      </c>
      <c r="T43" s="32">
        <f t="shared" si="40"/>
        <v>0</v>
      </c>
      <c r="U43" s="32">
        <f t="shared" si="40"/>
        <v>0</v>
      </c>
      <c r="V43" s="32">
        <f t="shared" si="40"/>
        <v>0</v>
      </c>
      <c r="W43" s="32">
        <f t="shared" si="40"/>
        <v>0</v>
      </c>
      <c r="X43" s="32">
        <f t="shared" si="40"/>
        <v>0</v>
      </c>
      <c r="Y43" s="32">
        <f t="shared" si="40"/>
        <v>0</v>
      </c>
      <c r="Z43" s="32">
        <f t="shared" si="40"/>
        <v>1</v>
      </c>
      <c r="AA43" s="32">
        <f t="shared" si="40"/>
        <v>1</v>
      </c>
      <c r="AB43" s="32">
        <f t="shared" si="40"/>
        <v>1</v>
      </c>
      <c r="AC43" s="32">
        <f t="shared" si="40"/>
        <v>1</v>
      </c>
      <c r="AD43" s="32">
        <f t="shared" si="40"/>
        <v>1</v>
      </c>
      <c r="AE43" s="32">
        <f t="shared" si="40"/>
        <v>1</v>
      </c>
      <c r="AF43" s="32">
        <f t="shared" si="40"/>
        <v>1</v>
      </c>
      <c r="AG43" s="32">
        <f t="shared" si="40"/>
        <v>1</v>
      </c>
      <c r="AH43" s="32">
        <f t="shared" si="40"/>
        <v>1</v>
      </c>
      <c r="AI43" s="32">
        <f t="shared" si="40"/>
        <v>1</v>
      </c>
      <c r="AJ43" s="32">
        <f t="shared" si="40"/>
        <v>1</v>
      </c>
      <c r="AK43" s="32">
        <f t="shared" si="40"/>
        <v>1</v>
      </c>
      <c r="AL43" s="32">
        <f t="shared" si="40"/>
        <v>1</v>
      </c>
      <c r="AM43" s="32">
        <f t="shared" si="40"/>
        <v>1</v>
      </c>
      <c r="AN43" s="32">
        <f t="shared" si="40"/>
        <v>1</v>
      </c>
      <c r="AO43" s="32">
        <f t="shared" si="40"/>
        <v>1</v>
      </c>
      <c r="AP43" s="32">
        <f t="shared" si="40"/>
        <v>1</v>
      </c>
      <c r="AQ43" s="32">
        <f t="shared" si="40"/>
        <v>1</v>
      </c>
      <c r="AR43" s="32">
        <f t="shared" si="40"/>
        <v>1</v>
      </c>
      <c r="AS43" s="32">
        <f t="shared" si="40"/>
        <v>1</v>
      </c>
      <c r="AT43" s="32">
        <f t="shared" si="40"/>
        <v>1</v>
      </c>
      <c r="AU43" s="32">
        <f t="shared" si="40"/>
        <v>1</v>
      </c>
      <c r="AV43" s="32">
        <f t="shared" si="40"/>
        <v>1</v>
      </c>
      <c r="AW43" s="32">
        <f t="shared" si="40"/>
        <v>1</v>
      </c>
      <c r="AX43" s="32">
        <f t="shared" si="40"/>
        <v>1</v>
      </c>
      <c r="AY43" s="32">
        <f t="shared" si="40"/>
        <v>1</v>
      </c>
      <c r="AZ43" s="32">
        <f t="shared" si="40"/>
        <v>1</v>
      </c>
      <c r="BA43" s="32">
        <f t="shared" si="40"/>
        <v>1</v>
      </c>
      <c r="BB43" s="32">
        <f t="shared" si="40"/>
        <v>1</v>
      </c>
      <c r="BC43" s="32">
        <f t="shared" si="40"/>
        <v>1</v>
      </c>
      <c r="BD43" s="32">
        <f t="shared" si="40"/>
        <v>1</v>
      </c>
      <c r="BE43" s="32">
        <f t="shared" si="40"/>
        <v>1</v>
      </c>
      <c r="BF43" s="32">
        <f t="shared" si="40"/>
        <v>1</v>
      </c>
      <c r="BG43" s="32">
        <f t="shared" si="40"/>
        <v>1</v>
      </c>
      <c r="BH43" s="32">
        <f t="shared" si="40"/>
        <v>1</v>
      </c>
      <c r="BI43" s="32">
        <f t="shared" si="40"/>
        <v>1</v>
      </c>
      <c r="BJ43" s="32">
        <f t="shared" si="40"/>
        <v>1</v>
      </c>
      <c r="BK43" s="32">
        <f t="shared" si="40"/>
        <v>1</v>
      </c>
      <c r="BL43" s="32">
        <f t="shared" si="40"/>
        <v>1</v>
      </c>
      <c r="BM43" s="32">
        <f t="shared" si="40"/>
        <v>1</v>
      </c>
      <c r="BN43" s="32">
        <f t="shared" si="40"/>
        <v>1</v>
      </c>
      <c r="BO43" s="32">
        <f t="shared" si="40"/>
        <v>1</v>
      </c>
      <c r="BP43" s="32">
        <f t="shared" si="40"/>
        <v>1</v>
      </c>
      <c r="BQ43" s="32">
        <f t="shared" si="40"/>
        <v>1</v>
      </c>
      <c r="BR43" s="32">
        <f t="shared" si="40"/>
        <v>1</v>
      </c>
      <c r="BS43" s="32">
        <f t="shared" si="40"/>
        <v>1</v>
      </c>
      <c r="BT43" s="32">
        <f t="shared" si="40"/>
        <v>1</v>
      </c>
      <c r="BU43" s="32">
        <f t="shared" si="40"/>
        <v>1</v>
      </c>
      <c r="BV43" s="32">
        <f t="shared" si="40"/>
        <v>1</v>
      </c>
      <c r="BW43" s="32">
        <f t="shared" si="40"/>
        <v>1</v>
      </c>
      <c r="BX43" s="32">
        <f t="shared" si="40"/>
        <v>1</v>
      </c>
      <c r="BY43" s="32">
        <f t="shared" si="40"/>
        <v>1</v>
      </c>
      <c r="BZ43" s="32">
        <f t="shared" si="40"/>
        <v>1</v>
      </c>
      <c r="CA43" s="32">
        <f t="shared" si="40"/>
        <v>1</v>
      </c>
      <c r="CB43" s="32">
        <f t="shared" si="40"/>
        <v>1</v>
      </c>
      <c r="CC43" s="32">
        <f t="shared" si="40"/>
        <v>1</v>
      </c>
      <c r="CD43" s="32">
        <f t="shared" si="40"/>
        <v>1</v>
      </c>
      <c r="CE43" s="32">
        <f t="shared" si="39"/>
        <v>1</v>
      </c>
      <c r="CF43" s="32">
        <f t="shared" si="39"/>
        <v>1</v>
      </c>
      <c r="CG43" s="32">
        <f t="shared" si="39"/>
        <v>1</v>
      </c>
      <c r="CH43" s="32">
        <f t="shared" si="39"/>
        <v>1</v>
      </c>
      <c r="CI43" s="32">
        <f t="shared" si="39"/>
        <v>1</v>
      </c>
      <c r="CJ43" s="32">
        <f t="shared" si="39"/>
        <v>1</v>
      </c>
      <c r="CK43" s="32">
        <f t="shared" si="39"/>
        <v>1</v>
      </c>
      <c r="CL43" s="32">
        <f t="shared" si="39"/>
        <v>1</v>
      </c>
      <c r="CM43" s="32">
        <f t="shared" si="39"/>
        <v>1</v>
      </c>
      <c r="CN43" s="32">
        <f t="shared" si="39"/>
        <v>1</v>
      </c>
      <c r="CO43" s="32">
        <f t="shared" si="39"/>
        <v>1</v>
      </c>
      <c r="CP43" s="32">
        <f t="shared" si="39"/>
        <v>1</v>
      </c>
      <c r="CQ43" s="32">
        <f t="shared" si="39"/>
        <v>0</v>
      </c>
      <c r="CR43" s="32">
        <f t="shared" si="39"/>
        <v>0</v>
      </c>
      <c r="CS43" s="32">
        <f t="shared" si="39"/>
        <v>0</v>
      </c>
      <c r="CT43" s="32">
        <f t="shared" si="39"/>
        <v>0</v>
      </c>
      <c r="CU43" s="32">
        <f t="shared" si="39"/>
        <v>0</v>
      </c>
      <c r="CV43" s="32">
        <f t="shared" si="39"/>
        <v>0</v>
      </c>
      <c r="CW43" s="32">
        <f t="shared" si="39"/>
        <v>0</v>
      </c>
      <c r="CX43" s="32">
        <f t="shared" si="39"/>
        <v>0</v>
      </c>
      <c r="CY43" s="32">
        <f t="shared" si="39"/>
        <v>0</v>
      </c>
      <c r="CZ43" s="32">
        <f t="shared" si="39"/>
        <v>0</v>
      </c>
    </row>
    <row r="44" spans="1:104" x14ac:dyDescent="0.2">
      <c r="A44" s="1" t="s">
        <v>22</v>
      </c>
      <c r="B44" s="1">
        <v>1.2</v>
      </c>
      <c r="C44" s="2" t="s">
        <v>101</v>
      </c>
      <c r="D44" s="29" t="s">
        <v>30</v>
      </c>
      <c r="E44" s="42">
        <v>16</v>
      </c>
      <c r="F44" s="38" t="s">
        <v>32</v>
      </c>
      <c r="G44" s="37" t="s">
        <v>32</v>
      </c>
      <c r="H44" s="37" t="s">
        <v>33</v>
      </c>
      <c r="I44" s="6">
        <f t="shared" si="14"/>
        <v>62</v>
      </c>
      <c r="J44" s="6">
        <f t="shared" si="37"/>
        <v>51</v>
      </c>
      <c r="K44" s="55">
        <f t="shared" si="27"/>
        <v>36</v>
      </c>
      <c r="L44" s="55">
        <f t="shared" si="27"/>
        <v>234</v>
      </c>
      <c r="M44" s="55">
        <f t="shared" si="27"/>
        <v>189</v>
      </c>
      <c r="N44" s="55">
        <f t="shared" si="27"/>
        <v>0</v>
      </c>
      <c r="O44" s="31">
        <v>45986</v>
      </c>
      <c r="P44" s="31">
        <v>46048</v>
      </c>
      <c r="Q44" s="5" t="s">
        <v>166</v>
      </c>
      <c r="R44" s="32">
        <f t="shared" si="38"/>
        <v>0</v>
      </c>
      <c r="S44" s="32">
        <f t="shared" si="40"/>
        <v>0</v>
      </c>
      <c r="T44" s="32">
        <f t="shared" si="40"/>
        <v>0</v>
      </c>
      <c r="U44" s="32">
        <f t="shared" si="40"/>
        <v>0</v>
      </c>
      <c r="V44" s="32">
        <f t="shared" si="40"/>
        <v>0</v>
      </c>
      <c r="W44" s="32">
        <f t="shared" si="40"/>
        <v>0</v>
      </c>
      <c r="X44" s="32">
        <f t="shared" si="40"/>
        <v>0</v>
      </c>
      <c r="Y44" s="32">
        <f t="shared" si="40"/>
        <v>0</v>
      </c>
      <c r="Z44" s="32">
        <f t="shared" si="40"/>
        <v>0</v>
      </c>
      <c r="AA44" s="32">
        <f t="shared" si="40"/>
        <v>0</v>
      </c>
      <c r="AB44" s="32">
        <f t="shared" si="40"/>
        <v>0</v>
      </c>
      <c r="AC44" s="32">
        <f t="shared" si="40"/>
        <v>0</v>
      </c>
      <c r="AD44" s="32">
        <f t="shared" si="40"/>
        <v>0</v>
      </c>
      <c r="AE44" s="32">
        <f t="shared" si="40"/>
        <v>0</v>
      </c>
      <c r="AF44" s="32">
        <f t="shared" si="40"/>
        <v>0</v>
      </c>
      <c r="AG44" s="32">
        <f t="shared" si="40"/>
        <v>1</v>
      </c>
      <c r="AH44" s="32">
        <f t="shared" si="40"/>
        <v>1</v>
      </c>
      <c r="AI44" s="32">
        <f t="shared" si="40"/>
        <v>1</v>
      </c>
      <c r="AJ44" s="32">
        <f t="shared" si="40"/>
        <v>1</v>
      </c>
      <c r="AK44" s="32">
        <f t="shared" si="40"/>
        <v>1</v>
      </c>
      <c r="AL44" s="32">
        <f t="shared" si="40"/>
        <v>1</v>
      </c>
      <c r="AM44" s="32">
        <f t="shared" si="40"/>
        <v>1</v>
      </c>
      <c r="AN44" s="32">
        <f t="shared" si="40"/>
        <v>1</v>
      </c>
      <c r="AO44" s="32">
        <f t="shared" si="40"/>
        <v>1</v>
      </c>
      <c r="AP44" s="32">
        <f t="shared" si="40"/>
        <v>1</v>
      </c>
      <c r="AQ44" s="32">
        <f t="shared" si="40"/>
        <v>1</v>
      </c>
      <c r="AR44" s="32">
        <f t="shared" si="40"/>
        <v>1</v>
      </c>
      <c r="AS44" s="32">
        <f t="shared" si="40"/>
        <v>1</v>
      </c>
      <c r="AT44" s="32">
        <f t="shared" si="40"/>
        <v>1</v>
      </c>
      <c r="AU44" s="32">
        <f t="shared" si="40"/>
        <v>1</v>
      </c>
      <c r="AV44" s="32">
        <f t="shared" si="40"/>
        <v>1</v>
      </c>
      <c r="AW44" s="32">
        <f t="shared" si="40"/>
        <v>1</v>
      </c>
      <c r="AX44" s="32">
        <f t="shared" si="40"/>
        <v>1</v>
      </c>
      <c r="AY44" s="32">
        <f t="shared" si="40"/>
        <v>1</v>
      </c>
      <c r="AZ44" s="32">
        <f t="shared" si="40"/>
        <v>1</v>
      </c>
      <c r="BA44" s="32">
        <f t="shared" si="40"/>
        <v>1</v>
      </c>
      <c r="BB44" s="32">
        <f t="shared" si="40"/>
        <v>1</v>
      </c>
      <c r="BC44" s="32">
        <f t="shared" si="40"/>
        <v>1</v>
      </c>
      <c r="BD44" s="32">
        <f t="shared" si="40"/>
        <v>1</v>
      </c>
      <c r="BE44" s="32">
        <f t="shared" si="40"/>
        <v>1</v>
      </c>
      <c r="BF44" s="32">
        <f t="shared" si="40"/>
        <v>1</v>
      </c>
      <c r="BG44" s="32">
        <f t="shared" si="40"/>
        <v>1</v>
      </c>
      <c r="BH44" s="32">
        <f t="shared" si="40"/>
        <v>1</v>
      </c>
      <c r="BI44" s="32">
        <f t="shared" si="40"/>
        <v>1</v>
      </c>
      <c r="BJ44" s="32">
        <f t="shared" si="40"/>
        <v>1</v>
      </c>
      <c r="BK44" s="32">
        <f t="shared" si="40"/>
        <v>1</v>
      </c>
      <c r="BL44" s="32">
        <f t="shared" si="40"/>
        <v>1</v>
      </c>
      <c r="BM44" s="32">
        <f t="shared" si="40"/>
        <v>1</v>
      </c>
      <c r="BN44" s="32">
        <f t="shared" si="40"/>
        <v>1</v>
      </c>
      <c r="BO44" s="32">
        <f t="shared" si="40"/>
        <v>1</v>
      </c>
      <c r="BP44" s="32">
        <f t="shared" si="40"/>
        <v>1</v>
      </c>
      <c r="BQ44" s="32">
        <f t="shared" si="40"/>
        <v>1</v>
      </c>
      <c r="BR44" s="32">
        <f t="shared" si="40"/>
        <v>1</v>
      </c>
      <c r="BS44" s="32">
        <f t="shared" si="40"/>
        <v>1</v>
      </c>
      <c r="BT44" s="32">
        <f t="shared" si="40"/>
        <v>1</v>
      </c>
      <c r="BU44" s="32">
        <f t="shared" si="40"/>
        <v>1</v>
      </c>
      <c r="BV44" s="32">
        <f t="shared" si="40"/>
        <v>1</v>
      </c>
      <c r="BW44" s="32">
        <f t="shared" si="40"/>
        <v>1</v>
      </c>
      <c r="BX44" s="32">
        <f t="shared" si="40"/>
        <v>1</v>
      </c>
      <c r="BY44" s="32">
        <f t="shared" si="40"/>
        <v>1</v>
      </c>
      <c r="BZ44" s="32">
        <f t="shared" si="40"/>
        <v>1</v>
      </c>
      <c r="CA44" s="32">
        <f t="shared" si="40"/>
        <v>1</v>
      </c>
      <c r="CB44" s="32">
        <f t="shared" si="40"/>
        <v>1</v>
      </c>
      <c r="CC44" s="32">
        <f t="shared" si="40"/>
        <v>1</v>
      </c>
      <c r="CD44" s="32">
        <f t="shared" ref="CD44:CZ47" si="41">IF($F44=" ", " ", IF(AND(CD$4&gt;=$O44,CD$4&lt;$P44),1,0))</f>
        <v>1</v>
      </c>
      <c r="CE44" s="32">
        <f t="shared" si="41"/>
        <v>1</v>
      </c>
      <c r="CF44" s="32">
        <f t="shared" si="41"/>
        <v>1</v>
      </c>
      <c r="CG44" s="32">
        <f t="shared" si="41"/>
        <v>1</v>
      </c>
      <c r="CH44" s="32">
        <f t="shared" si="41"/>
        <v>1</v>
      </c>
      <c r="CI44" s="32">
        <f t="shared" si="41"/>
        <v>1</v>
      </c>
      <c r="CJ44" s="32">
        <f t="shared" si="41"/>
        <v>1</v>
      </c>
      <c r="CK44" s="32">
        <f t="shared" si="41"/>
        <v>1</v>
      </c>
      <c r="CL44" s="32">
        <f t="shared" si="41"/>
        <v>1</v>
      </c>
      <c r="CM44" s="32">
        <f t="shared" si="41"/>
        <v>1</v>
      </c>
      <c r="CN44" s="32">
        <f t="shared" si="41"/>
        <v>1</v>
      </c>
      <c r="CO44" s="32">
        <f t="shared" si="41"/>
        <v>1</v>
      </c>
      <c r="CP44" s="32">
        <f t="shared" si="41"/>
        <v>1</v>
      </c>
      <c r="CQ44" s="32">
        <f t="shared" si="41"/>
        <v>0</v>
      </c>
      <c r="CR44" s="32">
        <f t="shared" si="41"/>
        <v>0</v>
      </c>
      <c r="CS44" s="32">
        <f t="shared" si="41"/>
        <v>0</v>
      </c>
      <c r="CT44" s="32">
        <f t="shared" si="41"/>
        <v>0</v>
      </c>
      <c r="CU44" s="32">
        <f t="shared" si="41"/>
        <v>0</v>
      </c>
      <c r="CV44" s="32">
        <f t="shared" si="41"/>
        <v>0</v>
      </c>
      <c r="CW44" s="32">
        <f t="shared" si="41"/>
        <v>0</v>
      </c>
      <c r="CX44" s="32">
        <f t="shared" si="41"/>
        <v>0</v>
      </c>
      <c r="CY44" s="32">
        <f t="shared" si="41"/>
        <v>0</v>
      </c>
      <c r="CZ44" s="32">
        <f t="shared" si="41"/>
        <v>0</v>
      </c>
    </row>
    <row r="45" spans="1:104" x14ac:dyDescent="0.2">
      <c r="A45" s="1" t="s">
        <v>22</v>
      </c>
      <c r="B45" s="1">
        <v>1.2</v>
      </c>
      <c r="C45" s="2" t="s">
        <v>101</v>
      </c>
      <c r="D45" s="29" t="s">
        <v>30</v>
      </c>
      <c r="E45" s="42">
        <v>17</v>
      </c>
      <c r="F45" s="38" t="s">
        <v>32</v>
      </c>
      <c r="G45" s="37" t="s">
        <v>32</v>
      </c>
      <c r="H45" s="37" t="s">
        <v>33</v>
      </c>
      <c r="I45" s="6">
        <f t="shared" si="14"/>
        <v>62</v>
      </c>
      <c r="J45" s="6">
        <f t="shared" si="37"/>
        <v>51</v>
      </c>
      <c r="K45" s="55">
        <f t="shared" si="27"/>
        <v>36</v>
      </c>
      <c r="L45" s="55">
        <f t="shared" si="27"/>
        <v>234</v>
      </c>
      <c r="M45" s="55">
        <f t="shared" si="27"/>
        <v>189</v>
      </c>
      <c r="N45" s="55">
        <f t="shared" si="27"/>
        <v>0</v>
      </c>
      <c r="O45" s="31">
        <v>45986</v>
      </c>
      <c r="P45" s="31">
        <v>46048</v>
      </c>
      <c r="Q45" s="5" t="s">
        <v>167</v>
      </c>
      <c r="R45" s="32">
        <f t="shared" si="38"/>
        <v>0</v>
      </c>
      <c r="S45" s="32">
        <f t="shared" ref="S45:CD48" si="42">IF($F45=" ", " ", IF(AND(S$4&gt;=$O45,S$4&lt;$P45),1,0))</f>
        <v>0</v>
      </c>
      <c r="T45" s="32">
        <f t="shared" si="42"/>
        <v>0</v>
      </c>
      <c r="U45" s="32">
        <f t="shared" si="42"/>
        <v>0</v>
      </c>
      <c r="V45" s="32">
        <f t="shared" si="42"/>
        <v>0</v>
      </c>
      <c r="W45" s="32">
        <f t="shared" si="42"/>
        <v>0</v>
      </c>
      <c r="X45" s="32">
        <f t="shared" si="42"/>
        <v>0</v>
      </c>
      <c r="Y45" s="32">
        <f t="shared" si="42"/>
        <v>0</v>
      </c>
      <c r="Z45" s="32">
        <f t="shared" si="42"/>
        <v>0</v>
      </c>
      <c r="AA45" s="32">
        <f t="shared" si="42"/>
        <v>0</v>
      </c>
      <c r="AB45" s="32">
        <f t="shared" si="42"/>
        <v>0</v>
      </c>
      <c r="AC45" s="32">
        <f t="shared" si="42"/>
        <v>0</v>
      </c>
      <c r="AD45" s="32">
        <f t="shared" si="42"/>
        <v>0</v>
      </c>
      <c r="AE45" s="32">
        <f t="shared" si="42"/>
        <v>0</v>
      </c>
      <c r="AF45" s="32">
        <f t="shared" si="42"/>
        <v>0</v>
      </c>
      <c r="AG45" s="32">
        <f t="shared" si="42"/>
        <v>1</v>
      </c>
      <c r="AH45" s="32">
        <f t="shared" si="42"/>
        <v>1</v>
      </c>
      <c r="AI45" s="32">
        <f t="shared" si="42"/>
        <v>1</v>
      </c>
      <c r="AJ45" s="32">
        <f t="shared" si="42"/>
        <v>1</v>
      </c>
      <c r="AK45" s="32">
        <f t="shared" si="42"/>
        <v>1</v>
      </c>
      <c r="AL45" s="32">
        <f t="shared" si="42"/>
        <v>1</v>
      </c>
      <c r="AM45" s="32">
        <f t="shared" si="42"/>
        <v>1</v>
      </c>
      <c r="AN45" s="32">
        <f t="shared" si="42"/>
        <v>1</v>
      </c>
      <c r="AO45" s="32">
        <f t="shared" si="42"/>
        <v>1</v>
      </c>
      <c r="AP45" s="32">
        <f t="shared" si="42"/>
        <v>1</v>
      </c>
      <c r="AQ45" s="32">
        <f t="shared" si="42"/>
        <v>1</v>
      </c>
      <c r="AR45" s="32">
        <f t="shared" si="42"/>
        <v>1</v>
      </c>
      <c r="AS45" s="32">
        <f t="shared" si="42"/>
        <v>1</v>
      </c>
      <c r="AT45" s="32">
        <f t="shared" si="42"/>
        <v>1</v>
      </c>
      <c r="AU45" s="32">
        <f t="shared" si="42"/>
        <v>1</v>
      </c>
      <c r="AV45" s="32">
        <f t="shared" si="42"/>
        <v>1</v>
      </c>
      <c r="AW45" s="32">
        <f t="shared" si="42"/>
        <v>1</v>
      </c>
      <c r="AX45" s="32">
        <f t="shared" si="42"/>
        <v>1</v>
      </c>
      <c r="AY45" s="32">
        <f t="shared" si="42"/>
        <v>1</v>
      </c>
      <c r="AZ45" s="32">
        <f t="shared" si="42"/>
        <v>1</v>
      </c>
      <c r="BA45" s="32">
        <f t="shared" si="42"/>
        <v>1</v>
      </c>
      <c r="BB45" s="32">
        <f t="shared" si="42"/>
        <v>1</v>
      </c>
      <c r="BC45" s="32">
        <f t="shared" si="42"/>
        <v>1</v>
      </c>
      <c r="BD45" s="32">
        <f t="shared" si="42"/>
        <v>1</v>
      </c>
      <c r="BE45" s="32">
        <f t="shared" si="42"/>
        <v>1</v>
      </c>
      <c r="BF45" s="32">
        <f t="shared" si="42"/>
        <v>1</v>
      </c>
      <c r="BG45" s="32">
        <f t="shared" si="42"/>
        <v>1</v>
      </c>
      <c r="BH45" s="32">
        <f t="shared" si="42"/>
        <v>1</v>
      </c>
      <c r="BI45" s="32">
        <f t="shared" si="42"/>
        <v>1</v>
      </c>
      <c r="BJ45" s="32">
        <f t="shared" si="42"/>
        <v>1</v>
      </c>
      <c r="BK45" s="32">
        <f t="shared" si="42"/>
        <v>1</v>
      </c>
      <c r="BL45" s="32">
        <f t="shared" si="42"/>
        <v>1</v>
      </c>
      <c r="BM45" s="32">
        <f t="shared" si="42"/>
        <v>1</v>
      </c>
      <c r="BN45" s="32">
        <f t="shared" si="42"/>
        <v>1</v>
      </c>
      <c r="BO45" s="32">
        <f t="shared" si="42"/>
        <v>1</v>
      </c>
      <c r="BP45" s="32">
        <f t="shared" si="42"/>
        <v>1</v>
      </c>
      <c r="BQ45" s="32">
        <f t="shared" si="42"/>
        <v>1</v>
      </c>
      <c r="BR45" s="32">
        <f t="shared" si="42"/>
        <v>1</v>
      </c>
      <c r="BS45" s="32">
        <f t="shared" si="42"/>
        <v>1</v>
      </c>
      <c r="BT45" s="32">
        <f t="shared" si="42"/>
        <v>1</v>
      </c>
      <c r="BU45" s="32">
        <f t="shared" si="42"/>
        <v>1</v>
      </c>
      <c r="BV45" s="32">
        <f t="shared" si="42"/>
        <v>1</v>
      </c>
      <c r="BW45" s="32">
        <f t="shared" si="42"/>
        <v>1</v>
      </c>
      <c r="BX45" s="32">
        <f t="shared" si="42"/>
        <v>1</v>
      </c>
      <c r="BY45" s="32">
        <f t="shared" si="42"/>
        <v>1</v>
      </c>
      <c r="BZ45" s="32">
        <f t="shared" si="42"/>
        <v>1</v>
      </c>
      <c r="CA45" s="32">
        <f t="shared" si="42"/>
        <v>1</v>
      </c>
      <c r="CB45" s="32">
        <f t="shared" si="42"/>
        <v>1</v>
      </c>
      <c r="CC45" s="32">
        <f t="shared" si="42"/>
        <v>1</v>
      </c>
      <c r="CD45" s="32">
        <f t="shared" si="42"/>
        <v>1</v>
      </c>
      <c r="CE45" s="32">
        <f t="shared" si="41"/>
        <v>1</v>
      </c>
      <c r="CF45" s="32">
        <f t="shared" si="41"/>
        <v>1</v>
      </c>
      <c r="CG45" s="32">
        <f t="shared" si="41"/>
        <v>1</v>
      </c>
      <c r="CH45" s="32">
        <f t="shared" si="41"/>
        <v>1</v>
      </c>
      <c r="CI45" s="32">
        <f t="shared" si="41"/>
        <v>1</v>
      </c>
      <c r="CJ45" s="32">
        <f t="shared" si="41"/>
        <v>1</v>
      </c>
      <c r="CK45" s="32">
        <f t="shared" si="41"/>
        <v>1</v>
      </c>
      <c r="CL45" s="32">
        <f t="shared" si="41"/>
        <v>1</v>
      </c>
      <c r="CM45" s="32">
        <f t="shared" si="41"/>
        <v>1</v>
      </c>
      <c r="CN45" s="32">
        <f t="shared" si="41"/>
        <v>1</v>
      </c>
      <c r="CO45" s="32">
        <f t="shared" si="41"/>
        <v>1</v>
      </c>
      <c r="CP45" s="32">
        <f t="shared" si="41"/>
        <v>1</v>
      </c>
      <c r="CQ45" s="32">
        <f t="shared" si="41"/>
        <v>0</v>
      </c>
      <c r="CR45" s="32">
        <f t="shared" si="41"/>
        <v>0</v>
      </c>
      <c r="CS45" s="32">
        <f t="shared" si="41"/>
        <v>0</v>
      </c>
      <c r="CT45" s="32">
        <f t="shared" si="41"/>
        <v>0</v>
      </c>
      <c r="CU45" s="32">
        <f t="shared" si="41"/>
        <v>0</v>
      </c>
      <c r="CV45" s="32">
        <f t="shared" si="41"/>
        <v>0</v>
      </c>
      <c r="CW45" s="32">
        <f t="shared" si="41"/>
        <v>0</v>
      </c>
      <c r="CX45" s="32">
        <f t="shared" si="41"/>
        <v>0</v>
      </c>
      <c r="CY45" s="32">
        <f t="shared" si="41"/>
        <v>0</v>
      </c>
      <c r="CZ45" s="32">
        <f t="shared" si="41"/>
        <v>0</v>
      </c>
    </row>
    <row r="46" spans="1:104" x14ac:dyDescent="0.2">
      <c r="A46" s="1" t="s">
        <v>22</v>
      </c>
      <c r="B46" s="1">
        <v>1.2</v>
      </c>
      <c r="C46" s="2" t="s">
        <v>101</v>
      </c>
      <c r="D46" s="29" t="s">
        <v>30</v>
      </c>
      <c r="E46" s="42">
        <v>18</v>
      </c>
      <c r="F46" s="38" t="s">
        <v>32</v>
      </c>
      <c r="G46" s="37" t="s">
        <v>32</v>
      </c>
      <c r="H46" s="37" t="s">
        <v>33</v>
      </c>
      <c r="I46" s="6">
        <f t="shared" si="14"/>
        <v>62</v>
      </c>
      <c r="J46" s="6">
        <f t="shared" si="37"/>
        <v>51</v>
      </c>
      <c r="K46" s="55">
        <f t="shared" si="27"/>
        <v>36</v>
      </c>
      <c r="L46" s="55">
        <f t="shared" si="27"/>
        <v>234</v>
      </c>
      <c r="M46" s="55">
        <f t="shared" si="27"/>
        <v>189</v>
      </c>
      <c r="N46" s="55">
        <f t="shared" si="27"/>
        <v>0</v>
      </c>
      <c r="O46" s="31">
        <v>45986</v>
      </c>
      <c r="P46" s="31">
        <v>46048</v>
      </c>
      <c r="Q46" s="5" t="s">
        <v>168</v>
      </c>
      <c r="R46" s="32">
        <f t="shared" si="38"/>
        <v>0</v>
      </c>
      <c r="S46" s="32">
        <f t="shared" si="42"/>
        <v>0</v>
      </c>
      <c r="T46" s="32">
        <f t="shared" si="42"/>
        <v>0</v>
      </c>
      <c r="U46" s="32">
        <f t="shared" si="42"/>
        <v>0</v>
      </c>
      <c r="V46" s="32">
        <f t="shared" si="42"/>
        <v>0</v>
      </c>
      <c r="W46" s="32">
        <f t="shared" si="42"/>
        <v>0</v>
      </c>
      <c r="X46" s="32">
        <f t="shared" si="42"/>
        <v>0</v>
      </c>
      <c r="Y46" s="32">
        <f t="shared" si="42"/>
        <v>0</v>
      </c>
      <c r="Z46" s="32">
        <f t="shared" si="42"/>
        <v>0</v>
      </c>
      <c r="AA46" s="32">
        <f t="shared" si="42"/>
        <v>0</v>
      </c>
      <c r="AB46" s="32">
        <f t="shared" si="42"/>
        <v>0</v>
      </c>
      <c r="AC46" s="32">
        <f t="shared" si="42"/>
        <v>0</v>
      </c>
      <c r="AD46" s="32">
        <f t="shared" si="42"/>
        <v>0</v>
      </c>
      <c r="AE46" s="32">
        <f t="shared" si="42"/>
        <v>0</v>
      </c>
      <c r="AF46" s="32">
        <f t="shared" si="42"/>
        <v>0</v>
      </c>
      <c r="AG46" s="32">
        <f t="shared" si="42"/>
        <v>1</v>
      </c>
      <c r="AH46" s="32">
        <f t="shared" si="42"/>
        <v>1</v>
      </c>
      <c r="AI46" s="32">
        <f t="shared" si="42"/>
        <v>1</v>
      </c>
      <c r="AJ46" s="32">
        <f t="shared" si="42"/>
        <v>1</v>
      </c>
      <c r="AK46" s="32">
        <f t="shared" si="42"/>
        <v>1</v>
      </c>
      <c r="AL46" s="32">
        <f t="shared" si="42"/>
        <v>1</v>
      </c>
      <c r="AM46" s="32">
        <f t="shared" si="42"/>
        <v>1</v>
      </c>
      <c r="AN46" s="32">
        <f t="shared" si="42"/>
        <v>1</v>
      </c>
      <c r="AO46" s="32">
        <f t="shared" si="42"/>
        <v>1</v>
      </c>
      <c r="AP46" s="32">
        <f t="shared" si="42"/>
        <v>1</v>
      </c>
      <c r="AQ46" s="32">
        <f t="shared" si="42"/>
        <v>1</v>
      </c>
      <c r="AR46" s="32">
        <f t="shared" si="42"/>
        <v>1</v>
      </c>
      <c r="AS46" s="32">
        <f t="shared" si="42"/>
        <v>1</v>
      </c>
      <c r="AT46" s="32">
        <f t="shared" si="42"/>
        <v>1</v>
      </c>
      <c r="AU46" s="32">
        <f t="shared" si="42"/>
        <v>1</v>
      </c>
      <c r="AV46" s="32">
        <f t="shared" si="42"/>
        <v>1</v>
      </c>
      <c r="AW46" s="32">
        <f t="shared" si="42"/>
        <v>1</v>
      </c>
      <c r="AX46" s="32">
        <f t="shared" si="42"/>
        <v>1</v>
      </c>
      <c r="AY46" s="32">
        <f t="shared" si="42"/>
        <v>1</v>
      </c>
      <c r="AZ46" s="32">
        <f t="shared" si="42"/>
        <v>1</v>
      </c>
      <c r="BA46" s="32">
        <f t="shared" si="42"/>
        <v>1</v>
      </c>
      <c r="BB46" s="32">
        <f t="shared" si="42"/>
        <v>1</v>
      </c>
      <c r="BC46" s="32">
        <f t="shared" si="42"/>
        <v>1</v>
      </c>
      <c r="BD46" s="32">
        <f t="shared" si="42"/>
        <v>1</v>
      </c>
      <c r="BE46" s="32">
        <f t="shared" si="42"/>
        <v>1</v>
      </c>
      <c r="BF46" s="32">
        <f t="shared" si="42"/>
        <v>1</v>
      </c>
      <c r="BG46" s="32">
        <f t="shared" si="42"/>
        <v>1</v>
      </c>
      <c r="BH46" s="32">
        <f t="shared" si="42"/>
        <v>1</v>
      </c>
      <c r="BI46" s="32">
        <f t="shared" si="42"/>
        <v>1</v>
      </c>
      <c r="BJ46" s="32">
        <f t="shared" si="42"/>
        <v>1</v>
      </c>
      <c r="BK46" s="32">
        <f t="shared" si="42"/>
        <v>1</v>
      </c>
      <c r="BL46" s="32">
        <f t="shared" si="42"/>
        <v>1</v>
      </c>
      <c r="BM46" s="32">
        <f t="shared" si="42"/>
        <v>1</v>
      </c>
      <c r="BN46" s="32">
        <f t="shared" si="42"/>
        <v>1</v>
      </c>
      <c r="BO46" s="32">
        <f t="shared" si="42"/>
        <v>1</v>
      </c>
      <c r="BP46" s="32">
        <f t="shared" si="42"/>
        <v>1</v>
      </c>
      <c r="BQ46" s="32">
        <f t="shared" si="42"/>
        <v>1</v>
      </c>
      <c r="BR46" s="32">
        <f t="shared" si="42"/>
        <v>1</v>
      </c>
      <c r="BS46" s="32">
        <f t="shared" si="42"/>
        <v>1</v>
      </c>
      <c r="BT46" s="32">
        <f t="shared" si="42"/>
        <v>1</v>
      </c>
      <c r="BU46" s="32">
        <f t="shared" si="42"/>
        <v>1</v>
      </c>
      <c r="BV46" s="32">
        <f t="shared" si="42"/>
        <v>1</v>
      </c>
      <c r="BW46" s="32">
        <f t="shared" si="42"/>
        <v>1</v>
      </c>
      <c r="BX46" s="32">
        <f t="shared" si="42"/>
        <v>1</v>
      </c>
      <c r="BY46" s="32">
        <f t="shared" si="42"/>
        <v>1</v>
      </c>
      <c r="BZ46" s="32">
        <f t="shared" si="42"/>
        <v>1</v>
      </c>
      <c r="CA46" s="32">
        <f t="shared" si="42"/>
        <v>1</v>
      </c>
      <c r="CB46" s="32">
        <f t="shared" si="42"/>
        <v>1</v>
      </c>
      <c r="CC46" s="32">
        <f t="shared" si="42"/>
        <v>1</v>
      </c>
      <c r="CD46" s="32">
        <f t="shared" si="42"/>
        <v>1</v>
      </c>
      <c r="CE46" s="32">
        <f t="shared" si="41"/>
        <v>1</v>
      </c>
      <c r="CF46" s="32">
        <f t="shared" si="41"/>
        <v>1</v>
      </c>
      <c r="CG46" s="32">
        <f t="shared" si="41"/>
        <v>1</v>
      </c>
      <c r="CH46" s="32">
        <f t="shared" si="41"/>
        <v>1</v>
      </c>
      <c r="CI46" s="32">
        <f t="shared" si="41"/>
        <v>1</v>
      </c>
      <c r="CJ46" s="32">
        <f t="shared" si="41"/>
        <v>1</v>
      </c>
      <c r="CK46" s="32">
        <f t="shared" si="41"/>
        <v>1</v>
      </c>
      <c r="CL46" s="32">
        <f t="shared" si="41"/>
        <v>1</v>
      </c>
      <c r="CM46" s="32">
        <f t="shared" si="41"/>
        <v>1</v>
      </c>
      <c r="CN46" s="32">
        <f t="shared" si="41"/>
        <v>1</v>
      </c>
      <c r="CO46" s="32">
        <f t="shared" si="41"/>
        <v>1</v>
      </c>
      <c r="CP46" s="32">
        <f t="shared" si="41"/>
        <v>1</v>
      </c>
      <c r="CQ46" s="32">
        <f t="shared" si="41"/>
        <v>0</v>
      </c>
      <c r="CR46" s="32">
        <f t="shared" si="41"/>
        <v>0</v>
      </c>
      <c r="CS46" s="32">
        <f t="shared" si="41"/>
        <v>0</v>
      </c>
      <c r="CT46" s="32">
        <f t="shared" si="41"/>
        <v>0</v>
      </c>
      <c r="CU46" s="32">
        <f t="shared" si="41"/>
        <v>0</v>
      </c>
      <c r="CV46" s="32">
        <f t="shared" si="41"/>
        <v>0</v>
      </c>
      <c r="CW46" s="32">
        <f t="shared" si="41"/>
        <v>0</v>
      </c>
      <c r="CX46" s="32">
        <f t="shared" si="41"/>
        <v>0</v>
      </c>
      <c r="CY46" s="32">
        <f t="shared" si="41"/>
        <v>0</v>
      </c>
      <c r="CZ46" s="32">
        <f t="shared" si="41"/>
        <v>0</v>
      </c>
    </row>
    <row r="47" spans="1:104" x14ac:dyDescent="0.2">
      <c r="A47" s="1" t="s">
        <v>22</v>
      </c>
      <c r="B47" s="1">
        <v>1.2</v>
      </c>
      <c r="C47" s="2" t="s">
        <v>101</v>
      </c>
      <c r="D47" s="29" t="s">
        <v>30</v>
      </c>
      <c r="E47" s="42">
        <v>19</v>
      </c>
      <c r="F47" s="38" t="s">
        <v>32</v>
      </c>
      <c r="G47" s="37" t="s">
        <v>32</v>
      </c>
      <c r="H47" s="37" t="s">
        <v>114</v>
      </c>
      <c r="I47" s="6">
        <f t="shared" si="14"/>
        <v>62</v>
      </c>
      <c r="J47" s="6">
        <f t="shared" si="37"/>
        <v>51</v>
      </c>
      <c r="K47" s="55">
        <f t="shared" ref="K47:N56" si="43">hours_per_day*MAX(NETWORKDAYS.INTL(MAX(K$5,$O47),MIN(K$6,$P47),11, Holidays),0)</f>
        <v>36</v>
      </c>
      <c r="L47" s="55">
        <f t="shared" si="43"/>
        <v>234</v>
      </c>
      <c r="M47" s="55">
        <f t="shared" si="43"/>
        <v>189</v>
      </c>
      <c r="N47" s="55">
        <f t="shared" si="43"/>
        <v>0</v>
      </c>
      <c r="O47" s="31">
        <v>45986</v>
      </c>
      <c r="P47" s="31">
        <v>46048</v>
      </c>
      <c r="Q47" s="5" t="s">
        <v>169</v>
      </c>
      <c r="R47" s="32">
        <f t="shared" si="38"/>
        <v>0</v>
      </c>
      <c r="S47" s="32">
        <f t="shared" si="42"/>
        <v>0</v>
      </c>
      <c r="T47" s="32">
        <f t="shared" si="42"/>
        <v>0</v>
      </c>
      <c r="U47" s="32">
        <f t="shared" si="42"/>
        <v>0</v>
      </c>
      <c r="V47" s="32">
        <f t="shared" si="42"/>
        <v>0</v>
      </c>
      <c r="W47" s="32">
        <f t="shared" si="42"/>
        <v>0</v>
      </c>
      <c r="X47" s="32">
        <f t="shared" si="42"/>
        <v>0</v>
      </c>
      <c r="Y47" s="32">
        <f t="shared" si="42"/>
        <v>0</v>
      </c>
      <c r="Z47" s="32">
        <f t="shared" si="42"/>
        <v>0</v>
      </c>
      <c r="AA47" s="32">
        <f t="shared" si="42"/>
        <v>0</v>
      </c>
      <c r="AB47" s="32">
        <f t="shared" si="42"/>
        <v>0</v>
      </c>
      <c r="AC47" s="32">
        <f t="shared" si="42"/>
        <v>0</v>
      </c>
      <c r="AD47" s="32">
        <f t="shared" si="42"/>
        <v>0</v>
      </c>
      <c r="AE47" s="32">
        <f t="shared" si="42"/>
        <v>0</v>
      </c>
      <c r="AF47" s="32">
        <f t="shared" si="42"/>
        <v>0</v>
      </c>
      <c r="AG47" s="32">
        <f t="shared" si="42"/>
        <v>1</v>
      </c>
      <c r="AH47" s="32">
        <f t="shared" si="42"/>
        <v>1</v>
      </c>
      <c r="AI47" s="32">
        <f t="shared" si="42"/>
        <v>1</v>
      </c>
      <c r="AJ47" s="32">
        <f t="shared" si="42"/>
        <v>1</v>
      </c>
      <c r="AK47" s="32">
        <f t="shared" si="42"/>
        <v>1</v>
      </c>
      <c r="AL47" s="32">
        <f t="shared" si="42"/>
        <v>1</v>
      </c>
      <c r="AM47" s="32">
        <f t="shared" si="42"/>
        <v>1</v>
      </c>
      <c r="AN47" s="32">
        <f t="shared" si="42"/>
        <v>1</v>
      </c>
      <c r="AO47" s="32">
        <f t="shared" si="42"/>
        <v>1</v>
      </c>
      <c r="AP47" s="32">
        <f t="shared" si="42"/>
        <v>1</v>
      </c>
      <c r="AQ47" s="32">
        <f t="shared" si="42"/>
        <v>1</v>
      </c>
      <c r="AR47" s="32">
        <f t="shared" si="42"/>
        <v>1</v>
      </c>
      <c r="AS47" s="32">
        <f t="shared" si="42"/>
        <v>1</v>
      </c>
      <c r="AT47" s="32">
        <f t="shared" si="42"/>
        <v>1</v>
      </c>
      <c r="AU47" s="32">
        <f t="shared" si="42"/>
        <v>1</v>
      </c>
      <c r="AV47" s="32">
        <f t="shared" si="42"/>
        <v>1</v>
      </c>
      <c r="AW47" s="32">
        <f t="shared" si="42"/>
        <v>1</v>
      </c>
      <c r="AX47" s="32">
        <f t="shared" si="42"/>
        <v>1</v>
      </c>
      <c r="AY47" s="32">
        <f t="shared" si="42"/>
        <v>1</v>
      </c>
      <c r="AZ47" s="32">
        <f t="shared" si="42"/>
        <v>1</v>
      </c>
      <c r="BA47" s="32">
        <f t="shared" si="42"/>
        <v>1</v>
      </c>
      <c r="BB47" s="32">
        <f t="shared" si="42"/>
        <v>1</v>
      </c>
      <c r="BC47" s="32">
        <f t="shared" si="42"/>
        <v>1</v>
      </c>
      <c r="BD47" s="32">
        <f t="shared" si="42"/>
        <v>1</v>
      </c>
      <c r="BE47" s="32">
        <f t="shared" si="42"/>
        <v>1</v>
      </c>
      <c r="BF47" s="32">
        <f t="shared" si="42"/>
        <v>1</v>
      </c>
      <c r="BG47" s="32">
        <f t="shared" si="42"/>
        <v>1</v>
      </c>
      <c r="BH47" s="32">
        <f t="shared" si="42"/>
        <v>1</v>
      </c>
      <c r="BI47" s="32">
        <f t="shared" si="42"/>
        <v>1</v>
      </c>
      <c r="BJ47" s="32">
        <f t="shared" si="42"/>
        <v>1</v>
      </c>
      <c r="BK47" s="32">
        <f t="shared" si="42"/>
        <v>1</v>
      </c>
      <c r="BL47" s="32">
        <f t="shared" si="42"/>
        <v>1</v>
      </c>
      <c r="BM47" s="32">
        <f t="shared" si="42"/>
        <v>1</v>
      </c>
      <c r="BN47" s="32">
        <f t="shared" si="42"/>
        <v>1</v>
      </c>
      <c r="BO47" s="32">
        <f t="shared" si="42"/>
        <v>1</v>
      </c>
      <c r="BP47" s="32">
        <f t="shared" si="42"/>
        <v>1</v>
      </c>
      <c r="BQ47" s="32">
        <f t="shared" si="42"/>
        <v>1</v>
      </c>
      <c r="BR47" s="32">
        <f t="shared" si="42"/>
        <v>1</v>
      </c>
      <c r="BS47" s="32">
        <f t="shared" si="42"/>
        <v>1</v>
      </c>
      <c r="BT47" s="32">
        <f t="shared" si="42"/>
        <v>1</v>
      </c>
      <c r="BU47" s="32">
        <f t="shared" si="42"/>
        <v>1</v>
      </c>
      <c r="BV47" s="32">
        <f t="shared" si="42"/>
        <v>1</v>
      </c>
      <c r="BW47" s="32">
        <f t="shared" si="42"/>
        <v>1</v>
      </c>
      <c r="BX47" s="32">
        <f t="shared" si="42"/>
        <v>1</v>
      </c>
      <c r="BY47" s="32">
        <f t="shared" si="42"/>
        <v>1</v>
      </c>
      <c r="BZ47" s="32">
        <f t="shared" si="42"/>
        <v>1</v>
      </c>
      <c r="CA47" s="32">
        <f t="shared" si="42"/>
        <v>1</v>
      </c>
      <c r="CB47" s="32">
        <f t="shared" si="42"/>
        <v>1</v>
      </c>
      <c r="CC47" s="32">
        <f t="shared" si="42"/>
        <v>1</v>
      </c>
      <c r="CD47" s="32">
        <f t="shared" si="42"/>
        <v>1</v>
      </c>
      <c r="CE47" s="32">
        <f t="shared" si="41"/>
        <v>1</v>
      </c>
      <c r="CF47" s="32">
        <f t="shared" si="41"/>
        <v>1</v>
      </c>
      <c r="CG47" s="32">
        <f t="shared" si="41"/>
        <v>1</v>
      </c>
      <c r="CH47" s="32">
        <f t="shared" si="41"/>
        <v>1</v>
      </c>
      <c r="CI47" s="32">
        <f t="shared" si="41"/>
        <v>1</v>
      </c>
      <c r="CJ47" s="32">
        <f t="shared" si="41"/>
        <v>1</v>
      </c>
      <c r="CK47" s="32">
        <f t="shared" si="41"/>
        <v>1</v>
      </c>
      <c r="CL47" s="32">
        <f t="shared" si="41"/>
        <v>1</v>
      </c>
      <c r="CM47" s="32">
        <f t="shared" si="41"/>
        <v>1</v>
      </c>
      <c r="CN47" s="32">
        <f t="shared" si="41"/>
        <v>1</v>
      </c>
      <c r="CO47" s="32">
        <f t="shared" si="41"/>
        <v>1</v>
      </c>
      <c r="CP47" s="32">
        <f t="shared" si="41"/>
        <v>1</v>
      </c>
      <c r="CQ47" s="32">
        <f t="shared" si="41"/>
        <v>0</v>
      </c>
      <c r="CR47" s="32">
        <f t="shared" si="41"/>
        <v>0</v>
      </c>
      <c r="CS47" s="32">
        <f t="shared" si="41"/>
        <v>0</v>
      </c>
      <c r="CT47" s="32">
        <f t="shared" si="41"/>
        <v>0</v>
      </c>
      <c r="CU47" s="32">
        <f t="shared" si="41"/>
        <v>0</v>
      </c>
      <c r="CV47" s="32">
        <f t="shared" si="41"/>
        <v>0</v>
      </c>
      <c r="CW47" s="32">
        <f t="shared" si="41"/>
        <v>0</v>
      </c>
      <c r="CX47" s="32">
        <f t="shared" si="41"/>
        <v>0</v>
      </c>
      <c r="CY47" s="32">
        <f t="shared" si="41"/>
        <v>0</v>
      </c>
      <c r="CZ47" s="32">
        <f t="shared" si="41"/>
        <v>0</v>
      </c>
    </row>
    <row r="48" spans="1:104" x14ac:dyDescent="0.2">
      <c r="A48" s="1" t="s">
        <v>22</v>
      </c>
      <c r="B48" s="1">
        <v>1.2</v>
      </c>
      <c r="C48" s="2" t="s">
        <v>101</v>
      </c>
      <c r="D48" s="29" t="s">
        <v>30</v>
      </c>
      <c r="E48" s="42">
        <v>20</v>
      </c>
      <c r="F48" s="39" t="s">
        <v>32</v>
      </c>
      <c r="G48" s="37" t="s">
        <v>27</v>
      </c>
      <c r="H48" s="37" t="s">
        <v>33</v>
      </c>
      <c r="I48" s="6">
        <f t="shared" si="14"/>
        <v>84</v>
      </c>
      <c r="J48" s="6">
        <f t="shared" si="37"/>
        <v>70</v>
      </c>
      <c r="K48" s="55">
        <f t="shared" si="43"/>
        <v>144</v>
      </c>
      <c r="L48" s="55">
        <f t="shared" si="43"/>
        <v>234</v>
      </c>
      <c r="M48" s="55">
        <f t="shared" si="43"/>
        <v>234</v>
      </c>
      <c r="N48" s="55">
        <f t="shared" si="43"/>
        <v>18</v>
      </c>
      <c r="O48" s="33">
        <v>45972</v>
      </c>
      <c r="P48" s="33">
        <v>46056</v>
      </c>
      <c r="Q48" s="5" t="s">
        <v>170</v>
      </c>
      <c r="R48" s="32">
        <f t="shared" si="38"/>
        <v>0</v>
      </c>
      <c r="S48" s="32">
        <f t="shared" si="42"/>
        <v>1</v>
      </c>
      <c r="T48" s="32">
        <f t="shared" si="42"/>
        <v>1</v>
      </c>
      <c r="U48" s="32">
        <f t="shared" si="42"/>
        <v>1</v>
      </c>
      <c r="V48" s="32">
        <f t="shared" si="42"/>
        <v>1</v>
      </c>
      <c r="W48" s="32">
        <f t="shared" si="42"/>
        <v>1</v>
      </c>
      <c r="X48" s="32">
        <f t="shared" si="42"/>
        <v>1</v>
      </c>
      <c r="Y48" s="32">
        <f t="shared" si="42"/>
        <v>1</v>
      </c>
      <c r="Z48" s="32">
        <f t="shared" si="42"/>
        <v>1</v>
      </c>
      <c r="AA48" s="32">
        <f t="shared" si="42"/>
        <v>1</v>
      </c>
      <c r="AB48" s="32">
        <f t="shared" si="42"/>
        <v>1</v>
      </c>
      <c r="AC48" s="32">
        <f t="shared" si="42"/>
        <v>1</v>
      </c>
      <c r="AD48" s="32">
        <f t="shared" si="42"/>
        <v>1</v>
      </c>
      <c r="AE48" s="32">
        <f t="shared" si="42"/>
        <v>1</v>
      </c>
      <c r="AF48" s="32">
        <f t="shared" si="42"/>
        <v>1</v>
      </c>
      <c r="AG48" s="32">
        <f t="shared" si="42"/>
        <v>1</v>
      </c>
      <c r="AH48" s="32">
        <f t="shared" si="42"/>
        <v>1</v>
      </c>
      <c r="AI48" s="32">
        <f t="shared" si="42"/>
        <v>1</v>
      </c>
      <c r="AJ48" s="32">
        <f t="shared" si="42"/>
        <v>1</v>
      </c>
      <c r="AK48" s="32">
        <f t="shared" si="42"/>
        <v>1</v>
      </c>
      <c r="AL48" s="32">
        <f t="shared" si="42"/>
        <v>1</v>
      </c>
      <c r="AM48" s="32">
        <f t="shared" si="42"/>
        <v>1</v>
      </c>
      <c r="AN48" s="32">
        <f t="shared" si="42"/>
        <v>1</v>
      </c>
      <c r="AO48" s="32">
        <f t="shared" si="42"/>
        <v>1</v>
      </c>
      <c r="AP48" s="32">
        <f t="shared" si="42"/>
        <v>1</v>
      </c>
      <c r="AQ48" s="32">
        <f t="shared" si="42"/>
        <v>1</v>
      </c>
      <c r="AR48" s="32">
        <f t="shared" si="42"/>
        <v>1</v>
      </c>
      <c r="AS48" s="32">
        <f t="shared" si="42"/>
        <v>1</v>
      </c>
      <c r="AT48" s="32">
        <f t="shared" si="42"/>
        <v>1</v>
      </c>
      <c r="AU48" s="32">
        <f t="shared" si="42"/>
        <v>1</v>
      </c>
      <c r="AV48" s="32">
        <f t="shared" si="42"/>
        <v>1</v>
      </c>
      <c r="AW48" s="32">
        <f t="shared" si="42"/>
        <v>1</v>
      </c>
      <c r="AX48" s="32">
        <f t="shared" si="42"/>
        <v>1</v>
      </c>
      <c r="AY48" s="32">
        <f t="shared" si="42"/>
        <v>1</v>
      </c>
      <c r="AZ48" s="32">
        <f t="shared" si="42"/>
        <v>1</v>
      </c>
      <c r="BA48" s="32">
        <f t="shared" si="42"/>
        <v>1</v>
      </c>
      <c r="BB48" s="32">
        <f t="shared" si="42"/>
        <v>1</v>
      </c>
      <c r="BC48" s="32">
        <f t="shared" si="42"/>
        <v>1</v>
      </c>
      <c r="BD48" s="32">
        <f t="shared" si="42"/>
        <v>1</v>
      </c>
      <c r="BE48" s="32">
        <f t="shared" si="42"/>
        <v>1</v>
      </c>
      <c r="BF48" s="32">
        <f t="shared" si="42"/>
        <v>1</v>
      </c>
      <c r="BG48" s="32">
        <f t="shared" si="42"/>
        <v>1</v>
      </c>
      <c r="BH48" s="32">
        <f t="shared" si="42"/>
        <v>1</v>
      </c>
      <c r="BI48" s="32">
        <f t="shared" si="42"/>
        <v>1</v>
      </c>
      <c r="BJ48" s="32">
        <f t="shared" si="42"/>
        <v>1</v>
      </c>
      <c r="BK48" s="32">
        <f t="shared" si="42"/>
        <v>1</v>
      </c>
      <c r="BL48" s="32">
        <f t="shared" si="42"/>
        <v>1</v>
      </c>
      <c r="BM48" s="32">
        <f t="shared" si="42"/>
        <v>1</v>
      </c>
      <c r="BN48" s="32">
        <f t="shared" si="42"/>
        <v>1</v>
      </c>
      <c r="BO48" s="32">
        <f t="shared" si="42"/>
        <v>1</v>
      </c>
      <c r="BP48" s="32">
        <f t="shared" si="42"/>
        <v>1</v>
      </c>
      <c r="BQ48" s="32">
        <f t="shared" si="42"/>
        <v>1</v>
      </c>
      <c r="BR48" s="32">
        <f t="shared" si="42"/>
        <v>1</v>
      </c>
      <c r="BS48" s="32">
        <f t="shared" si="42"/>
        <v>1</v>
      </c>
      <c r="BT48" s="32">
        <f t="shared" si="42"/>
        <v>1</v>
      </c>
      <c r="BU48" s="32">
        <f t="shared" si="42"/>
        <v>1</v>
      </c>
      <c r="BV48" s="32">
        <f t="shared" si="42"/>
        <v>1</v>
      </c>
      <c r="BW48" s="32">
        <f t="shared" si="42"/>
        <v>1</v>
      </c>
      <c r="BX48" s="32">
        <f t="shared" si="42"/>
        <v>1</v>
      </c>
      <c r="BY48" s="32">
        <f t="shared" si="42"/>
        <v>1</v>
      </c>
      <c r="BZ48" s="32">
        <f t="shared" si="42"/>
        <v>1</v>
      </c>
      <c r="CA48" s="32">
        <f t="shared" si="42"/>
        <v>1</v>
      </c>
      <c r="CB48" s="32">
        <f t="shared" si="42"/>
        <v>1</v>
      </c>
      <c r="CC48" s="32">
        <f t="shared" si="42"/>
        <v>1</v>
      </c>
      <c r="CD48" s="32">
        <f t="shared" ref="CD48:CZ51" si="44">IF($F48=" ", " ", IF(AND(CD$4&gt;=$O48,CD$4&lt;$P48),1,0))</f>
        <v>1</v>
      </c>
      <c r="CE48" s="32">
        <f t="shared" si="44"/>
        <v>1</v>
      </c>
      <c r="CF48" s="32">
        <f t="shared" si="44"/>
        <v>1</v>
      </c>
      <c r="CG48" s="32">
        <f t="shared" si="44"/>
        <v>1</v>
      </c>
      <c r="CH48" s="32">
        <f t="shared" si="44"/>
        <v>1</v>
      </c>
      <c r="CI48" s="32">
        <f t="shared" si="44"/>
        <v>1</v>
      </c>
      <c r="CJ48" s="32">
        <f t="shared" si="44"/>
        <v>1</v>
      </c>
      <c r="CK48" s="32">
        <f t="shared" si="44"/>
        <v>1</v>
      </c>
      <c r="CL48" s="32">
        <f t="shared" si="44"/>
        <v>1</v>
      </c>
      <c r="CM48" s="32">
        <f t="shared" si="44"/>
        <v>1</v>
      </c>
      <c r="CN48" s="32">
        <f t="shared" si="44"/>
        <v>1</v>
      </c>
      <c r="CO48" s="32">
        <f t="shared" si="44"/>
        <v>1</v>
      </c>
      <c r="CP48" s="32">
        <f t="shared" si="44"/>
        <v>1</v>
      </c>
      <c r="CQ48" s="32">
        <f t="shared" si="44"/>
        <v>1</v>
      </c>
      <c r="CR48" s="32">
        <f t="shared" si="44"/>
        <v>1</v>
      </c>
      <c r="CS48" s="32">
        <f t="shared" si="44"/>
        <v>1</v>
      </c>
      <c r="CT48" s="32">
        <f t="shared" si="44"/>
        <v>1</v>
      </c>
      <c r="CU48" s="32">
        <f t="shared" si="44"/>
        <v>1</v>
      </c>
      <c r="CV48" s="32">
        <f t="shared" si="44"/>
        <v>1</v>
      </c>
      <c r="CW48" s="32">
        <f t="shared" si="44"/>
        <v>1</v>
      </c>
      <c r="CX48" s="32">
        <f t="shared" si="44"/>
        <v>1</v>
      </c>
      <c r="CY48" s="32">
        <f t="shared" si="44"/>
        <v>0</v>
      </c>
      <c r="CZ48" s="32">
        <f t="shared" si="44"/>
        <v>0</v>
      </c>
    </row>
    <row r="49" spans="1:104" x14ac:dyDescent="0.2">
      <c r="A49" s="1" t="s">
        <v>22</v>
      </c>
      <c r="B49" s="1">
        <v>1.2</v>
      </c>
      <c r="C49" s="2" t="s">
        <v>101</v>
      </c>
      <c r="D49" s="29" t="s">
        <v>30</v>
      </c>
      <c r="E49" s="42">
        <v>21</v>
      </c>
      <c r="F49" s="39" t="s">
        <v>32</v>
      </c>
      <c r="G49" s="37" t="s">
        <v>27</v>
      </c>
      <c r="H49" s="37" t="s">
        <v>33</v>
      </c>
      <c r="I49" s="6">
        <f t="shared" si="14"/>
        <v>84</v>
      </c>
      <c r="J49" s="6">
        <f t="shared" si="37"/>
        <v>70</v>
      </c>
      <c r="K49" s="55">
        <f t="shared" si="43"/>
        <v>144</v>
      </c>
      <c r="L49" s="55">
        <f t="shared" si="43"/>
        <v>234</v>
      </c>
      <c r="M49" s="55">
        <f t="shared" si="43"/>
        <v>234</v>
      </c>
      <c r="N49" s="55">
        <f t="shared" si="43"/>
        <v>18</v>
      </c>
      <c r="O49" s="33">
        <v>45972</v>
      </c>
      <c r="P49" s="33">
        <v>46056</v>
      </c>
      <c r="Q49" s="5" t="s">
        <v>171</v>
      </c>
      <c r="R49" s="32">
        <f t="shared" si="38"/>
        <v>0</v>
      </c>
      <c r="S49" s="32">
        <f t="shared" ref="S49:CD52" si="45">IF($F49=" ", " ", IF(AND(S$4&gt;=$O49,S$4&lt;$P49),1,0))</f>
        <v>1</v>
      </c>
      <c r="T49" s="32">
        <f t="shared" si="45"/>
        <v>1</v>
      </c>
      <c r="U49" s="32">
        <f t="shared" si="45"/>
        <v>1</v>
      </c>
      <c r="V49" s="32">
        <f t="shared" si="45"/>
        <v>1</v>
      </c>
      <c r="W49" s="32">
        <f t="shared" si="45"/>
        <v>1</v>
      </c>
      <c r="X49" s="32">
        <f t="shared" si="45"/>
        <v>1</v>
      </c>
      <c r="Y49" s="32">
        <f t="shared" si="45"/>
        <v>1</v>
      </c>
      <c r="Z49" s="32">
        <f t="shared" si="45"/>
        <v>1</v>
      </c>
      <c r="AA49" s="32">
        <f t="shared" si="45"/>
        <v>1</v>
      </c>
      <c r="AB49" s="32">
        <f t="shared" si="45"/>
        <v>1</v>
      </c>
      <c r="AC49" s="32">
        <f t="shared" si="45"/>
        <v>1</v>
      </c>
      <c r="AD49" s="32">
        <f t="shared" si="45"/>
        <v>1</v>
      </c>
      <c r="AE49" s="32">
        <f t="shared" si="45"/>
        <v>1</v>
      </c>
      <c r="AF49" s="32">
        <f t="shared" si="45"/>
        <v>1</v>
      </c>
      <c r="AG49" s="32">
        <f t="shared" si="45"/>
        <v>1</v>
      </c>
      <c r="AH49" s="32">
        <f t="shared" si="45"/>
        <v>1</v>
      </c>
      <c r="AI49" s="32">
        <f t="shared" si="45"/>
        <v>1</v>
      </c>
      <c r="AJ49" s="32">
        <f t="shared" si="45"/>
        <v>1</v>
      </c>
      <c r="AK49" s="32">
        <f t="shared" si="45"/>
        <v>1</v>
      </c>
      <c r="AL49" s="32">
        <f t="shared" si="45"/>
        <v>1</v>
      </c>
      <c r="AM49" s="32">
        <f t="shared" si="45"/>
        <v>1</v>
      </c>
      <c r="AN49" s="32">
        <f t="shared" si="45"/>
        <v>1</v>
      </c>
      <c r="AO49" s="32">
        <f t="shared" si="45"/>
        <v>1</v>
      </c>
      <c r="AP49" s="32">
        <f t="shared" si="45"/>
        <v>1</v>
      </c>
      <c r="AQ49" s="32">
        <f t="shared" si="45"/>
        <v>1</v>
      </c>
      <c r="AR49" s="32">
        <f t="shared" si="45"/>
        <v>1</v>
      </c>
      <c r="AS49" s="32">
        <f t="shared" si="45"/>
        <v>1</v>
      </c>
      <c r="AT49" s="32">
        <f t="shared" si="45"/>
        <v>1</v>
      </c>
      <c r="AU49" s="32">
        <f t="shared" si="45"/>
        <v>1</v>
      </c>
      <c r="AV49" s="32">
        <f t="shared" si="45"/>
        <v>1</v>
      </c>
      <c r="AW49" s="32">
        <f t="shared" si="45"/>
        <v>1</v>
      </c>
      <c r="AX49" s="32">
        <f t="shared" si="45"/>
        <v>1</v>
      </c>
      <c r="AY49" s="32">
        <f t="shared" si="45"/>
        <v>1</v>
      </c>
      <c r="AZ49" s="32">
        <f t="shared" si="45"/>
        <v>1</v>
      </c>
      <c r="BA49" s="32">
        <f t="shared" si="45"/>
        <v>1</v>
      </c>
      <c r="BB49" s="32">
        <f t="shared" si="45"/>
        <v>1</v>
      </c>
      <c r="BC49" s="32">
        <f t="shared" si="45"/>
        <v>1</v>
      </c>
      <c r="BD49" s="32">
        <f t="shared" si="45"/>
        <v>1</v>
      </c>
      <c r="BE49" s="32">
        <f t="shared" si="45"/>
        <v>1</v>
      </c>
      <c r="BF49" s="32">
        <f t="shared" si="45"/>
        <v>1</v>
      </c>
      <c r="BG49" s="32">
        <f t="shared" si="45"/>
        <v>1</v>
      </c>
      <c r="BH49" s="32">
        <f t="shared" si="45"/>
        <v>1</v>
      </c>
      <c r="BI49" s="32">
        <f t="shared" si="45"/>
        <v>1</v>
      </c>
      <c r="BJ49" s="32">
        <f t="shared" si="45"/>
        <v>1</v>
      </c>
      <c r="BK49" s="32">
        <f t="shared" si="45"/>
        <v>1</v>
      </c>
      <c r="BL49" s="32">
        <f t="shared" si="45"/>
        <v>1</v>
      </c>
      <c r="BM49" s="32">
        <f t="shared" si="45"/>
        <v>1</v>
      </c>
      <c r="BN49" s="32">
        <f t="shared" si="45"/>
        <v>1</v>
      </c>
      <c r="BO49" s="32">
        <f t="shared" si="45"/>
        <v>1</v>
      </c>
      <c r="BP49" s="32">
        <f t="shared" si="45"/>
        <v>1</v>
      </c>
      <c r="BQ49" s="32">
        <f t="shared" si="45"/>
        <v>1</v>
      </c>
      <c r="BR49" s="32">
        <f t="shared" si="45"/>
        <v>1</v>
      </c>
      <c r="BS49" s="32">
        <f t="shared" si="45"/>
        <v>1</v>
      </c>
      <c r="BT49" s="32">
        <f t="shared" si="45"/>
        <v>1</v>
      </c>
      <c r="BU49" s="32">
        <f t="shared" si="45"/>
        <v>1</v>
      </c>
      <c r="BV49" s="32">
        <f t="shared" si="45"/>
        <v>1</v>
      </c>
      <c r="BW49" s="32">
        <f t="shared" si="45"/>
        <v>1</v>
      </c>
      <c r="BX49" s="32">
        <f t="shared" si="45"/>
        <v>1</v>
      </c>
      <c r="BY49" s="32">
        <f t="shared" si="45"/>
        <v>1</v>
      </c>
      <c r="BZ49" s="32">
        <f t="shared" si="45"/>
        <v>1</v>
      </c>
      <c r="CA49" s="32">
        <f t="shared" si="45"/>
        <v>1</v>
      </c>
      <c r="CB49" s="32">
        <f t="shared" si="45"/>
        <v>1</v>
      </c>
      <c r="CC49" s="32">
        <f t="shared" si="45"/>
        <v>1</v>
      </c>
      <c r="CD49" s="32">
        <f t="shared" si="45"/>
        <v>1</v>
      </c>
      <c r="CE49" s="32">
        <f t="shared" si="44"/>
        <v>1</v>
      </c>
      <c r="CF49" s="32">
        <f t="shared" si="44"/>
        <v>1</v>
      </c>
      <c r="CG49" s="32">
        <f t="shared" si="44"/>
        <v>1</v>
      </c>
      <c r="CH49" s="32">
        <f t="shared" si="44"/>
        <v>1</v>
      </c>
      <c r="CI49" s="32">
        <f t="shared" si="44"/>
        <v>1</v>
      </c>
      <c r="CJ49" s="32">
        <f t="shared" si="44"/>
        <v>1</v>
      </c>
      <c r="CK49" s="32">
        <f t="shared" si="44"/>
        <v>1</v>
      </c>
      <c r="CL49" s="32">
        <f t="shared" si="44"/>
        <v>1</v>
      </c>
      <c r="CM49" s="32">
        <f t="shared" si="44"/>
        <v>1</v>
      </c>
      <c r="CN49" s="32">
        <f t="shared" si="44"/>
        <v>1</v>
      </c>
      <c r="CO49" s="32">
        <f t="shared" si="44"/>
        <v>1</v>
      </c>
      <c r="CP49" s="32">
        <f t="shared" si="44"/>
        <v>1</v>
      </c>
      <c r="CQ49" s="32">
        <f t="shared" si="44"/>
        <v>1</v>
      </c>
      <c r="CR49" s="32">
        <f t="shared" si="44"/>
        <v>1</v>
      </c>
      <c r="CS49" s="32">
        <f t="shared" si="44"/>
        <v>1</v>
      </c>
      <c r="CT49" s="32">
        <f t="shared" si="44"/>
        <v>1</v>
      </c>
      <c r="CU49" s="32">
        <f t="shared" si="44"/>
        <v>1</v>
      </c>
      <c r="CV49" s="32">
        <f t="shared" si="44"/>
        <v>1</v>
      </c>
      <c r="CW49" s="32">
        <f t="shared" si="44"/>
        <v>1</v>
      </c>
      <c r="CX49" s="32">
        <f t="shared" si="44"/>
        <v>1</v>
      </c>
      <c r="CY49" s="32">
        <f t="shared" si="44"/>
        <v>0</v>
      </c>
      <c r="CZ49" s="32">
        <f t="shared" si="44"/>
        <v>0</v>
      </c>
    </row>
    <row r="50" spans="1:104" x14ac:dyDescent="0.2">
      <c r="A50" s="1" t="s">
        <v>22</v>
      </c>
      <c r="B50" s="1">
        <v>1.2</v>
      </c>
      <c r="C50" s="2" t="s">
        <v>101</v>
      </c>
      <c r="D50" s="29" t="s">
        <v>30</v>
      </c>
      <c r="E50" s="42">
        <v>22</v>
      </c>
      <c r="F50" s="38" t="s">
        <v>32</v>
      </c>
      <c r="G50" s="37" t="s">
        <v>32</v>
      </c>
      <c r="H50" s="37" t="s">
        <v>33</v>
      </c>
      <c r="I50" s="6">
        <f t="shared" si="14"/>
        <v>69</v>
      </c>
      <c r="J50" s="6">
        <f t="shared" si="37"/>
        <v>57</v>
      </c>
      <c r="K50" s="55">
        <f t="shared" si="43"/>
        <v>90</v>
      </c>
      <c r="L50" s="55">
        <f t="shared" si="43"/>
        <v>234</v>
      </c>
      <c r="M50" s="55">
        <f t="shared" si="43"/>
        <v>189</v>
      </c>
      <c r="N50" s="55">
        <f t="shared" si="43"/>
        <v>0</v>
      </c>
      <c r="O50" s="31">
        <v>45979</v>
      </c>
      <c r="P50" s="31">
        <v>46048</v>
      </c>
      <c r="Q50" s="5" t="s">
        <v>172</v>
      </c>
      <c r="R50" s="32">
        <f t="shared" si="38"/>
        <v>0</v>
      </c>
      <c r="S50" s="32">
        <f t="shared" si="45"/>
        <v>0</v>
      </c>
      <c r="T50" s="32">
        <f t="shared" si="45"/>
        <v>0</v>
      </c>
      <c r="U50" s="32">
        <f t="shared" si="45"/>
        <v>0</v>
      </c>
      <c r="V50" s="32">
        <f t="shared" si="45"/>
        <v>0</v>
      </c>
      <c r="W50" s="32">
        <f t="shared" si="45"/>
        <v>0</v>
      </c>
      <c r="X50" s="32">
        <f t="shared" si="45"/>
        <v>0</v>
      </c>
      <c r="Y50" s="32">
        <f t="shared" si="45"/>
        <v>0</v>
      </c>
      <c r="Z50" s="32">
        <f t="shared" si="45"/>
        <v>1</v>
      </c>
      <c r="AA50" s="32">
        <f t="shared" si="45"/>
        <v>1</v>
      </c>
      <c r="AB50" s="32">
        <f t="shared" si="45"/>
        <v>1</v>
      </c>
      <c r="AC50" s="32">
        <f t="shared" si="45"/>
        <v>1</v>
      </c>
      <c r="AD50" s="32">
        <f t="shared" si="45"/>
        <v>1</v>
      </c>
      <c r="AE50" s="32">
        <f t="shared" si="45"/>
        <v>1</v>
      </c>
      <c r="AF50" s="32">
        <f t="shared" si="45"/>
        <v>1</v>
      </c>
      <c r="AG50" s="32">
        <f t="shared" si="45"/>
        <v>1</v>
      </c>
      <c r="AH50" s="32">
        <f t="shared" si="45"/>
        <v>1</v>
      </c>
      <c r="AI50" s="32">
        <f t="shared" si="45"/>
        <v>1</v>
      </c>
      <c r="AJ50" s="32">
        <f t="shared" si="45"/>
        <v>1</v>
      </c>
      <c r="AK50" s="32">
        <f t="shared" si="45"/>
        <v>1</v>
      </c>
      <c r="AL50" s="32">
        <f t="shared" si="45"/>
        <v>1</v>
      </c>
      <c r="AM50" s="32">
        <f t="shared" si="45"/>
        <v>1</v>
      </c>
      <c r="AN50" s="32">
        <f t="shared" si="45"/>
        <v>1</v>
      </c>
      <c r="AO50" s="32">
        <f t="shared" si="45"/>
        <v>1</v>
      </c>
      <c r="AP50" s="32">
        <f t="shared" si="45"/>
        <v>1</v>
      </c>
      <c r="AQ50" s="32">
        <f t="shared" si="45"/>
        <v>1</v>
      </c>
      <c r="AR50" s="32">
        <f t="shared" si="45"/>
        <v>1</v>
      </c>
      <c r="AS50" s="32">
        <f t="shared" si="45"/>
        <v>1</v>
      </c>
      <c r="AT50" s="32">
        <f t="shared" si="45"/>
        <v>1</v>
      </c>
      <c r="AU50" s="32">
        <f t="shared" si="45"/>
        <v>1</v>
      </c>
      <c r="AV50" s="32">
        <f t="shared" si="45"/>
        <v>1</v>
      </c>
      <c r="AW50" s="32">
        <f t="shared" si="45"/>
        <v>1</v>
      </c>
      <c r="AX50" s="32">
        <f t="shared" si="45"/>
        <v>1</v>
      </c>
      <c r="AY50" s="32">
        <f t="shared" si="45"/>
        <v>1</v>
      </c>
      <c r="AZ50" s="32">
        <f t="shared" si="45"/>
        <v>1</v>
      </c>
      <c r="BA50" s="32">
        <f t="shared" si="45"/>
        <v>1</v>
      </c>
      <c r="BB50" s="32">
        <f t="shared" si="45"/>
        <v>1</v>
      </c>
      <c r="BC50" s="32">
        <f t="shared" si="45"/>
        <v>1</v>
      </c>
      <c r="BD50" s="32">
        <f t="shared" si="45"/>
        <v>1</v>
      </c>
      <c r="BE50" s="32">
        <f t="shared" si="45"/>
        <v>1</v>
      </c>
      <c r="BF50" s="32">
        <f t="shared" si="45"/>
        <v>1</v>
      </c>
      <c r="BG50" s="32">
        <f t="shared" si="45"/>
        <v>1</v>
      </c>
      <c r="BH50" s="32">
        <f t="shared" si="45"/>
        <v>1</v>
      </c>
      <c r="BI50" s="32">
        <f t="shared" si="45"/>
        <v>1</v>
      </c>
      <c r="BJ50" s="32">
        <f t="shared" si="45"/>
        <v>1</v>
      </c>
      <c r="BK50" s="32">
        <f t="shared" si="45"/>
        <v>1</v>
      </c>
      <c r="BL50" s="32">
        <f t="shared" si="45"/>
        <v>1</v>
      </c>
      <c r="BM50" s="32">
        <f t="shared" si="45"/>
        <v>1</v>
      </c>
      <c r="BN50" s="32">
        <f t="shared" si="45"/>
        <v>1</v>
      </c>
      <c r="BO50" s="32">
        <f t="shared" si="45"/>
        <v>1</v>
      </c>
      <c r="BP50" s="32">
        <f t="shared" si="45"/>
        <v>1</v>
      </c>
      <c r="BQ50" s="32">
        <f t="shared" si="45"/>
        <v>1</v>
      </c>
      <c r="BR50" s="32">
        <f t="shared" si="45"/>
        <v>1</v>
      </c>
      <c r="BS50" s="32">
        <f t="shared" si="45"/>
        <v>1</v>
      </c>
      <c r="BT50" s="32">
        <f t="shared" si="45"/>
        <v>1</v>
      </c>
      <c r="BU50" s="32">
        <f t="shared" si="45"/>
        <v>1</v>
      </c>
      <c r="BV50" s="32">
        <f t="shared" si="45"/>
        <v>1</v>
      </c>
      <c r="BW50" s="32">
        <f t="shared" si="45"/>
        <v>1</v>
      </c>
      <c r="BX50" s="32">
        <f t="shared" si="45"/>
        <v>1</v>
      </c>
      <c r="BY50" s="32">
        <f t="shared" si="45"/>
        <v>1</v>
      </c>
      <c r="BZ50" s="32">
        <f t="shared" si="45"/>
        <v>1</v>
      </c>
      <c r="CA50" s="32">
        <f t="shared" si="45"/>
        <v>1</v>
      </c>
      <c r="CB50" s="32">
        <f t="shared" si="45"/>
        <v>1</v>
      </c>
      <c r="CC50" s="32">
        <f t="shared" si="45"/>
        <v>1</v>
      </c>
      <c r="CD50" s="32">
        <f t="shared" si="45"/>
        <v>1</v>
      </c>
      <c r="CE50" s="32">
        <f t="shared" si="44"/>
        <v>1</v>
      </c>
      <c r="CF50" s="32">
        <f t="shared" si="44"/>
        <v>1</v>
      </c>
      <c r="CG50" s="32">
        <f t="shared" si="44"/>
        <v>1</v>
      </c>
      <c r="CH50" s="32">
        <f t="shared" si="44"/>
        <v>1</v>
      </c>
      <c r="CI50" s="32">
        <f t="shared" si="44"/>
        <v>1</v>
      </c>
      <c r="CJ50" s="32">
        <f t="shared" si="44"/>
        <v>1</v>
      </c>
      <c r="CK50" s="32">
        <f t="shared" si="44"/>
        <v>1</v>
      </c>
      <c r="CL50" s="32">
        <f t="shared" si="44"/>
        <v>1</v>
      </c>
      <c r="CM50" s="32">
        <f t="shared" si="44"/>
        <v>1</v>
      </c>
      <c r="CN50" s="32">
        <f t="shared" si="44"/>
        <v>1</v>
      </c>
      <c r="CO50" s="32">
        <f t="shared" si="44"/>
        <v>1</v>
      </c>
      <c r="CP50" s="32">
        <f t="shared" si="44"/>
        <v>1</v>
      </c>
      <c r="CQ50" s="32">
        <f t="shared" si="44"/>
        <v>0</v>
      </c>
      <c r="CR50" s="32">
        <f t="shared" si="44"/>
        <v>0</v>
      </c>
      <c r="CS50" s="32">
        <f t="shared" si="44"/>
        <v>0</v>
      </c>
      <c r="CT50" s="32">
        <f t="shared" si="44"/>
        <v>0</v>
      </c>
      <c r="CU50" s="32">
        <f t="shared" si="44"/>
        <v>0</v>
      </c>
      <c r="CV50" s="32">
        <f t="shared" si="44"/>
        <v>0</v>
      </c>
      <c r="CW50" s="32">
        <f t="shared" si="44"/>
        <v>0</v>
      </c>
      <c r="CX50" s="32">
        <f t="shared" si="44"/>
        <v>0</v>
      </c>
      <c r="CY50" s="32">
        <f t="shared" si="44"/>
        <v>0</v>
      </c>
      <c r="CZ50" s="32">
        <f t="shared" si="44"/>
        <v>0</v>
      </c>
    </row>
    <row r="51" spans="1:104" x14ac:dyDescent="0.2">
      <c r="A51" s="1" t="s">
        <v>22</v>
      </c>
      <c r="B51" s="1">
        <v>1.2</v>
      </c>
      <c r="C51" s="2" t="s">
        <v>101</v>
      </c>
      <c r="D51" s="29" t="s">
        <v>30</v>
      </c>
      <c r="E51" s="42">
        <v>23</v>
      </c>
      <c r="F51" s="38" t="s">
        <v>32</v>
      </c>
      <c r="G51" s="37" t="s">
        <v>32</v>
      </c>
      <c r="H51" s="37" t="s">
        <v>114</v>
      </c>
      <c r="I51" s="6">
        <f t="shared" si="14"/>
        <v>69</v>
      </c>
      <c r="J51" s="6">
        <f t="shared" si="37"/>
        <v>57</v>
      </c>
      <c r="K51" s="55">
        <f t="shared" si="43"/>
        <v>90</v>
      </c>
      <c r="L51" s="55">
        <f t="shared" si="43"/>
        <v>234</v>
      </c>
      <c r="M51" s="55">
        <f t="shared" si="43"/>
        <v>189</v>
      </c>
      <c r="N51" s="55">
        <f t="shared" si="43"/>
        <v>0</v>
      </c>
      <c r="O51" s="31">
        <v>45979</v>
      </c>
      <c r="P51" s="31">
        <v>46048</v>
      </c>
      <c r="Q51" s="5" t="s">
        <v>172</v>
      </c>
      <c r="R51" s="32">
        <f t="shared" si="38"/>
        <v>0</v>
      </c>
      <c r="S51" s="32">
        <f t="shared" si="45"/>
        <v>0</v>
      </c>
      <c r="T51" s="32">
        <f t="shared" si="45"/>
        <v>0</v>
      </c>
      <c r="U51" s="32">
        <f t="shared" si="45"/>
        <v>0</v>
      </c>
      <c r="V51" s="32">
        <f t="shared" si="45"/>
        <v>0</v>
      </c>
      <c r="W51" s="32">
        <f t="shared" si="45"/>
        <v>0</v>
      </c>
      <c r="X51" s="32">
        <f t="shared" si="45"/>
        <v>0</v>
      </c>
      <c r="Y51" s="32">
        <f t="shared" si="45"/>
        <v>0</v>
      </c>
      <c r="Z51" s="32">
        <f t="shared" si="45"/>
        <v>1</v>
      </c>
      <c r="AA51" s="32">
        <f t="shared" si="45"/>
        <v>1</v>
      </c>
      <c r="AB51" s="32">
        <f t="shared" si="45"/>
        <v>1</v>
      </c>
      <c r="AC51" s="32">
        <f t="shared" si="45"/>
        <v>1</v>
      </c>
      <c r="AD51" s="32">
        <f t="shared" si="45"/>
        <v>1</v>
      </c>
      <c r="AE51" s="32">
        <f t="shared" si="45"/>
        <v>1</v>
      </c>
      <c r="AF51" s="32">
        <f t="shared" si="45"/>
        <v>1</v>
      </c>
      <c r="AG51" s="32">
        <f t="shared" si="45"/>
        <v>1</v>
      </c>
      <c r="AH51" s="32">
        <f t="shared" si="45"/>
        <v>1</v>
      </c>
      <c r="AI51" s="32">
        <f t="shared" si="45"/>
        <v>1</v>
      </c>
      <c r="AJ51" s="32">
        <f t="shared" si="45"/>
        <v>1</v>
      </c>
      <c r="AK51" s="32">
        <f t="shared" si="45"/>
        <v>1</v>
      </c>
      <c r="AL51" s="32">
        <f t="shared" si="45"/>
        <v>1</v>
      </c>
      <c r="AM51" s="32">
        <f t="shared" si="45"/>
        <v>1</v>
      </c>
      <c r="AN51" s="32">
        <f t="shared" si="45"/>
        <v>1</v>
      </c>
      <c r="AO51" s="32">
        <f t="shared" si="45"/>
        <v>1</v>
      </c>
      <c r="AP51" s="32">
        <f t="shared" si="45"/>
        <v>1</v>
      </c>
      <c r="AQ51" s="32">
        <f t="shared" si="45"/>
        <v>1</v>
      </c>
      <c r="AR51" s="32">
        <f t="shared" si="45"/>
        <v>1</v>
      </c>
      <c r="AS51" s="32">
        <f t="shared" si="45"/>
        <v>1</v>
      </c>
      <c r="AT51" s="32">
        <f t="shared" si="45"/>
        <v>1</v>
      </c>
      <c r="AU51" s="32">
        <f t="shared" si="45"/>
        <v>1</v>
      </c>
      <c r="AV51" s="32">
        <f t="shared" si="45"/>
        <v>1</v>
      </c>
      <c r="AW51" s="32">
        <f t="shared" si="45"/>
        <v>1</v>
      </c>
      <c r="AX51" s="32">
        <f t="shared" si="45"/>
        <v>1</v>
      </c>
      <c r="AY51" s="32">
        <f t="shared" si="45"/>
        <v>1</v>
      </c>
      <c r="AZ51" s="32">
        <f t="shared" si="45"/>
        <v>1</v>
      </c>
      <c r="BA51" s="32">
        <f t="shared" si="45"/>
        <v>1</v>
      </c>
      <c r="BB51" s="32">
        <f t="shared" si="45"/>
        <v>1</v>
      </c>
      <c r="BC51" s="32">
        <f t="shared" si="45"/>
        <v>1</v>
      </c>
      <c r="BD51" s="32">
        <f t="shared" si="45"/>
        <v>1</v>
      </c>
      <c r="BE51" s="32">
        <f t="shared" si="45"/>
        <v>1</v>
      </c>
      <c r="BF51" s="32">
        <f t="shared" si="45"/>
        <v>1</v>
      </c>
      <c r="BG51" s="32">
        <f t="shared" si="45"/>
        <v>1</v>
      </c>
      <c r="BH51" s="32">
        <f t="shared" si="45"/>
        <v>1</v>
      </c>
      <c r="BI51" s="32">
        <f t="shared" si="45"/>
        <v>1</v>
      </c>
      <c r="BJ51" s="32">
        <f t="shared" si="45"/>
        <v>1</v>
      </c>
      <c r="BK51" s="32">
        <f t="shared" si="45"/>
        <v>1</v>
      </c>
      <c r="BL51" s="32">
        <f t="shared" si="45"/>
        <v>1</v>
      </c>
      <c r="BM51" s="32">
        <f t="shared" si="45"/>
        <v>1</v>
      </c>
      <c r="BN51" s="32">
        <f t="shared" si="45"/>
        <v>1</v>
      </c>
      <c r="BO51" s="32">
        <f t="shared" si="45"/>
        <v>1</v>
      </c>
      <c r="BP51" s="32">
        <f t="shared" si="45"/>
        <v>1</v>
      </c>
      <c r="BQ51" s="32">
        <f t="shared" si="45"/>
        <v>1</v>
      </c>
      <c r="BR51" s="32">
        <f t="shared" si="45"/>
        <v>1</v>
      </c>
      <c r="BS51" s="32">
        <f t="shared" si="45"/>
        <v>1</v>
      </c>
      <c r="BT51" s="32">
        <f t="shared" si="45"/>
        <v>1</v>
      </c>
      <c r="BU51" s="32">
        <f t="shared" si="45"/>
        <v>1</v>
      </c>
      <c r="BV51" s="32">
        <f t="shared" si="45"/>
        <v>1</v>
      </c>
      <c r="BW51" s="32">
        <f t="shared" si="45"/>
        <v>1</v>
      </c>
      <c r="BX51" s="32">
        <f t="shared" si="45"/>
        <v>1</v>
      </c>
      <c r="BY51" s="32">
        <f t="shared" si="45"/>
        <v>1</v>
      </c>
      <c r="BZ51" s="32">
        <f t="shared" si="45"/>
        <v>1</v>
      </c>
      <c r="CA51" s="32">
        <f t="shared" si="45"/>
        <v>1</v>
      </c>
      <c r="CB51" s="32">
        <f t="shared" si="45"/>
        <v>1</v>
      </c>
      <c r="CC51" s="32">
        <f t="shared" si="45"/>
        <v>1</v>
      </c>
      <c r="CD51" s="32">
        <f t="shared" si="45"/>
        <v>1</v>
      </c>
      <c r="CE51" s="32">
        <f t="shared" si="44"/>
        <v>1</v>
      </c>
      <c r="CF51" s="32">
        <f t="shared" si="44"/>
        <v>1</v>
      </c>
      <c r="CG51" s="32">
        <f t="shared" si="44"/>
        <v>1</v>
      </c>
      <c r="CH51" s="32">
        <f t="shared" si="44"/>
        <v>1</v>
      </c>
      <c r="CI51" s="32">
        <f t="shared" si="44"/>
        <v>1</v>
      </c>
      <c r="CJ51" s="32">
        <f t="shared" si="44"/>
        <v>1</v>
      </c>
      <c r="CK51" s="32">
        <f t="shared" si="44"/>
        <v>1</v>
      </c>
      <c r="CL51" s="32">
        <f t="shared" si="44"/>
        <v>1</v>
      </c>
      <c r="CM51" s="32">
        <f t="shared" si="44"/>
        <v>1</v>
      </c>
      <c r="CN51" s="32">
        <f t="shared" si="44"/>
        <v>1</v>
      </c>
      <c r="CO51" s="32">
        <f t="shared" si="44"/>
        <v>1</v>
      </c>
      <c r="CP51" s="32">
        <f t="shared" si="44"/>
        <v>1</v>
      </c>
      <c r="CQ51" s="32">
        <f t="shared" si="44"/>
        <v>0</v>
      </c>
      <c r="CR51" s="32">
        <f t="shared" si="44"/>
        <v>0</v>
      </c>
      <c r="CS51" s="32">
        <f t="shared" si="44"/>
        <v>0</v>
      </c>
      <c r="CT51" s="32">
        <f t="shared" si="44"/>
        <v>0</v>
      </c>
      <c r="CU51" s="32">
        <f t="shared" si="44"/>
        <v>0</v>
      </c>
      <c r="CV51" s="32">
        <f t="shared" si="44"/>
        <v>0</v>
      </c>
      <c r="CW51" s="32">
        <f t="shared" si="44"/>
        <v>0</v>
      </c>
      <c r="CX51" s="32">
        <f t="shared" si="44"/>
        <v>0</v>
      </c>
      <c r="CY51" s="32">
        <f t="shared" si="44"/>
        <v>0</v>
      </c>
      <c r="CZ51" s="32">
        <f t="shared" si="44"/>
        <v>0</v>
      </c>
    </row>
    <row r="52" spans="1:104" x14ac:dyDescent="0.2">
      <c r="A52" s="1" t="s">
        <v>22</v>
      </c>
      <c r="B52" s="1">
        <v>1.2</v>
      </c>
      <c r="C52" s="2" t="s">
        <v>101</v>
      </c>
      <c r="D52" s="29" t="s">
        <v>30</v>
      </c>
      <c r="E52" s="42">
        <v>24</v>
      </c>
      <c r="F52" s="38" t="s">
        <v>32</v>
      </c>
      <c r="G52" s="37" t="s">
        <v>32</v>
      </c>
      <c r="H52" s="37" t="s">
        <v>114</v>
      </c>
      <c r="I52" s="6">
        <f t="shared" si="14"/>
        <v>69</v>
      </c>
      <c r="J52" s="6">
        <f t="shared" si="37"/>
        <v>57</v>
      </c>
      <c r="K52" s="55">
        <f t="shared" si="43"/>
        <v>90</v>
      </c>
      <c r="L52" s="55">
        <f t="shared" si="43"/>
        <v>234</v>
      </c>
      <c r="M52" s="55">
        <f t="shared" si="43"/>
        <v>189</v>
      </c>
      <c r="N52" s="55">
        <f t="shared" si="43"/>
        <v>0</v>
      </c>
      <c r="O52" s="31">
        <v>45979</v>
      </c>
      <c r="P52" s="31">
        <v>46048</v>
      </c>
      <c r="Q52" s="5" t="s">
        <v>172</v>
      </c>
      <c r="R52" s="32">
        <f t="shared" si="38"/>
        <v>0</v>
      </c>
      <c r="S52" s="32">
        <f t="shared" si="45"/>
        <v>0</v>
      </c>
      <c r="T52" s="32">
        <f t="shared" si="45"/>
        <v>0</v>
      </c>
      <c r="U52" s="32">
        <f t="shared" si="45"/>
        <v>0</v>
      </c>
      <c r="V52" s="32">
        <f t="shared" si="45"/>
        <v>0</v>
      </c>
      <c r="W52" s="32">
        <f t="shared" si="45"/>
        <v>0</v>
      </c>
      <c r="X52" s="32">
        <f t="shared" si="45"/>
        <v>0</v>
      </c>
      <c r="Y52" s="32">
        <f t="shared" si="45"/>
        <v>0</v>
      </c>
      <c r="Z52" s="32">
        <f t="shared" si="45"/>
        <v>1</v>
      </c>
      <c r="AA52" s="32">
        <f t="shared" si="45"/>
        <v>1</v>
      </c>
      <c r="AB52" s="32">
        <f t="shared" si="45"/>
        <v>1</v>
      </c>
      <c r="AC52" s="32">
        <f t="shared" si="45"/>
        <v>1</v>
      </c>
      <c r="AD52" s="32">
        <f t="shared" si="45"/>
        <v>1</v>
      </c>
      <c r="AE52" s="32">
        <f t="shared" si="45"/>
        <v>1</v>
      </c>
      <c r="AF52" s="32">
        <f t="shared" si="45"/>
        <v>1</v>
      </c>
      <c r="AG52" s="32">
        <f t="shared" si="45"/>
        <v>1</v>
      </c>
      <c r="AH52" s="32">
        <f t="shared" si="45"/>
        <v>1</v>
      </c>
      <c r="AI52" s="32">
        <f t="shared" si="45"/>
        <v>1</v>
      </c>
      <c r="AJ52" s="32">
        <f t="shared" si="45"/>
        <v>1</v>
      </c>
      <c r="AK52" s="32">
        <f t="shared" si="45"/>
        <v>1</v>
      </c>
      <c r="AL52" s="32">
        <f t="shared" si="45"/>
        <v>1</v>
      </c>
      <c r="AM52" s="32">
        <f t="shared" si="45"/>
        <v>1</v>
      </c>
      <c r="AN52" s="32">
        <f t="shared" si="45"/>
        <v>1</v>
      </c>
      <c r="AO52" s="32">
        <f t="shared" si="45"/>
        <v>1</v>
      </c>
      <c r="AP52" s="32">
        <f t="shared" si="45"/>
        <v>1</v>
      </c>
      <c r="AQ52" s="32">
        <f t="shared" si="45"/>
        <v>1</v>
      </c>
      <c r="AR52" s="32">
        <f t="shared" si="45"/>
        <v>1</v>
      </c>
      <c r="AS52" s="32">
        <f t="shared" si="45"/>
        <v>1</v>
      </c>
      <c r="AT52" s="32">
        <f t="shared" si="45"/>
        <v>1</v>
      </c>
      <c r="AU52" s="32">
        <f t="shared" si="45"/>
        <v>1</v>
      </c>
      <c r="AV52" s="32">
        <f t="shared" si="45"/>
        <v>1</v>
      </c>
      <c r="AW52" s="32">
        <f t="shared" si="45"/>
        <v>1</v>
      </c>
      <c r="AX52" s="32">
        <f t="shared" si="45"/>
        <v>1</v>
      </c>
      <c r="AY52" s="32">
        <f t="shared" si="45"/>
        <v>1</v>
      </c>
      <c r="AZ52" s="32">
        <f t="shared" si="45"/>
        <v>1</v>
      </c>
      <c r="BA52" s="32">
        <f t="shared" si="45"/>
        <v>1</v>
      </c>
      <c r="BB52" s="32">
        <f t="shared" si="45"/>
        <v>1</v>
      </c>
      <c r="BC52" s="32">
        <f t="shared" si="45"/>
        <v>1</v>
      </c>
      <c r="BD52" s="32">
        <f t="shared" si="45"/>
        <v>1</v>
      </c>
      <c r="BE52" s="32">
        <f t="shared" si="45"/>
        <v>1</v>
      </c>
      <c r="BF52" s="32">
        <f t="shared" si="45"/>
        <v>1</v>
      </c>
      <c r="BG52" s="32">
        <f t="shared" si="45"/>
        <v>1</v>
      </c>
      <c r="BH52" s="32">
        <f t="shared" si="45"/>
        <v>1</v>
      </c>
      <c r="BI52" s="32">
        <f t="shared" si="45"/>
        <v>1</v>
      </c>
      <c r="BJ52" s="32">
        <f t="shared" si="45"/>
        <v>1</v>
      </c>
      <c r="BK52" s="32">
        <f t="shared" si="45"/>
        <v>1</v>
      </c>
      <c r="BL52" s="32">
        <f t="shared" si="45"/>
        <v>1</v>
      </c>
      <c r="BM52" s="32">
        <f t="shared" si="45"/>
        <v>1</v>
      </c>
      <c r="BN52" s="32">
        <f t="shared" si="45"/>
        <v>1</v>
      </c>
      <c r="BO52" s="32">
        <f t="shared" si="45"/>
        <v>1</v>
      </c>
      <c r="BP52" s="32">
        <f t="shared" si="45"/>
        <v>1</v>
      </c>
      <c r="BQ52" s="32">
        <f t="shared" si="45"/>
        <v>1</v>
      </c>
      <c r="BR52" s="32">
        <f t="shared" si="45"/>
        <v>1</v>
      </c>
      <c r="BS52" s="32">
        <f t="shared" si="45"/>
        <v>1</v>
      </c>
      <c r="BT52" s="32">
        <f t="shared" si="45"/>
        <v>1</v>
      </c>
      <c r="BU52" s="32">
        <f t="shared" si="45"/>
        <v>1</v>
      </c>
      <c r="BV52" s="32">
        <f t="shared" si="45"/>
        <v>1</v>
      </c>
      <c r="BW52" s="32">
        <f t="shared" si="45"/>
        <v>1</v>
      </c>
      <c r="BX52" s="32">
        <f t="shared" si="45"/>
        <v>1</v>
      </c>
      <c r="BY52" s="32">
        <f t="shared" si="45"/>
        <v>1</v>
      </c>
      <c r="BZ52" s="32">
        <f t="shared" si="45"/>
        <v>1</v>
      </c>
      <c r="CA52" s="32">
        <f t="shared" si="45"/>
        <v>1</v>
      </c>
      <c r="CB52" s="32">
        <f t="shared" si="45"/>
        <v>1</v>
      </c>
      <c r="CC52" s="32">
        <f t="shared" si="45"/>
        <v>1</v>
      </c>
      <c r="CD52" s="32">
        <f t="shared" ref="CD52:CZ55" si="46">IF($F52=" ", " ", IF(AND(CD$4&gt;=$O52,CD$4&lt;$P52),1,0))</f>
        <v>1</v>
      </c>
      <c r="CE52" s="32">
        <f t="shared" si="46"/>
        <v>1</v>
      </c>
      <c r="CF52" s="32">
        <f t="shared" si="46"/>
        <v>1</v>
      </c>
      <c r="CG52" s="32">
        <f t="shared" si="46"/>
        <v>1</v>
      </c>
      <c r="CH52" s="32">
        <f t="shared" si="46"/>
        <v>1</v>
      </c>
      <c r="CI52" s="32">
        <f t="shared" si="46"/>
        <v>1</v>
      </c>
      <c r="CJ52" s="32">
        <f t="shared" si="46"/>
        <v>1</v>
      </c>
      <c r="CK52" s="32">
        <f t="shared" si="46"/>
        <v>1</v>
      </c>
      <c r="CL52" s="32">
        <f t="shared" si="46"/>
        <v>1</v>
      </c>
      <c r="CM52" s="32">
        <f t="shared" si="46"/>
        <v>1</v>
      </c>
      <c r="CN52" s="32">
        <f t="shared" si="46"/>
        <v>1</v>
      </c>
      <c r="CO52" s="32">
        <f t="shared" si="46"/>
        <v>1</v>
      </c>
      <c r="CP52" s="32">
        <f t="shared" si="46"/>
        <v>1</v>
      </c>
      <c r="CQ52" s="32">
        <f t="shared" si="46"/>
        <v>0</v>
      </c>
      <c r="CR52" s="32">
        <f t="shared" si="46"/>
        <v>0</v>
      </c>
      <c r="CS52" s="32">
        <f t="shared" si="46"/>
        <v>0</v>
      </c>
      <c r="CT52" s="32">
        <f t="shared" si="46"/>
        <v>0</v>
      </c>
      <c r="CU52" s="32">
        <f t="shared" si="46"/>
        <v>0</v>
      </c>
      <c r="CV52" s="32">
        <f t="shared" si="46"/>
        <v>0</v>
      </c>
      <c r="CW52" s="32">
        <f t="shared" si="46"/>
        <v>0</v>
      </c>
      <c r="CX52" s="32">
        <f t="shared" si="46"/>
        <v>0</v>
      </c>
      <c r="CY52" s="32">
        <f t="shared" si="46"/>
        <v>0</v>
      </c>
      <c r="CZ52" s="32">
        <f t="shared" si="46"/>
        <v>0</v>
      </c>
    </row>
    <row r="53" spans="1:104" x14ac:dyDescent="0.2">
      <c r="A53" s="1" t="s">
        <v>22</v>
      </c>
      <c r="B53" s="1">
        <v>1.2</v>
      </c>
      <c r="C53" s="2" t="s">
        <v>101</v>
      </c>
      <c r="D53" s="29" t="s">
        <v>30</v>
      </c>
      <c r="E53" s="42">
        <v>25</v>
      </c>
      <c r="F53" s="38" t="s">
        <v>32</v>
      </c>
      <c r="G53" s="37" t="s">
        <v>32</v>
      </c>
      <c r="H53" s="37" t="s">
        <v>33</v>
      </c>
      <c r="I53" s="6">
        <f t="shared" si="14"/>
        <v>62</v>
      </c>
      <c r="J53" s="6">
        <f t="shared" si="37"/>
        <v>51</v>
      </c>
      <c r="K53" s="55">
        <f t="shared" si="43"/>
        <v>36</v>
      </c>
      <c r="L53" s="55">
        <f t="shared" si="43"/>
        <v>234</v>
      </c>
      <c r="M53" s="55">
        <f t="shared" si="43"/>
        <v>189</v>
      </c>
      <c r="N53" s="55">
        <f t="shared" si="43"/>
        <v>0</v>
      </c>
      <c r="O53" s="31">
        <v>45986</v>
      </c>
      <c r="P53" s="31">
        <v>46048</v>
      </c>
      <c r="Q53" s="5" t="s">
        <v>172</v>
      </c>
      <c r="R53" s="32">
        <f t="shared" si="38"/>
        <v>0</v>
      </c>
      <c r="S53" s="32">
        <f t="shared" ref="S53:CD56" si="47">IF($F53=" ", " ", IF(AND(S$4&gt;=$O53,S$4&lt;$P53),1,0))</f>
        <v>0</v>
      </c>
      <c r="T53" s="32">
        <f t="shared" si="47"/>
        <v>0</v>
      </c>
      <c r="U53" s="32">
        <f t="shared" si="47"/>
        <v>0</v>
      </c>
      <c r="V53" s="32">
        <f t="shared" si="47"/>
        <v>0</v>
      </c>
      <c r="W53" s="32">
        <f t="shared" si="47"/>
        <v>0</v>
      </c>
      <c r="X53" s="32">
        <f t="shared" si="47"/>
        <v>0</v>
      </c>
      <c r="Y53" s="32">
        <f t="shared" si="47"/>
        <v>0</v>
      </c>
      <c r="Z53" s="32">
        <f t="shared" si="47"/>
        <v>0</v>
      </c>
      <c r="AA53" s="32">
        <f t="shared" si="47"/>
        <v>0</v>
      </c>
      <c r="AB53" s="32">
        <f t="shared" si="47"/>
        <v>0</v>
      </c>
      <c r="AC53" s="32">
        <f t="shared" si="47"/>
        <v>0</v>
      </c>
      <c r="AD53" s="32">
        <f t="shared" si="47"/>
        <v>0</v>
      </c>
      <c r="AE53" s="32">
        <f t="shared" si="47"/>
        <v>0</v>
      </c>
      <c r="AF53" s="32">
        <f t="shared" si="47"/>
        <v>0</v>
      </c>
      <c r="AG53" s="32">
        <f t="shared" si="47"/>
        <v>1</v>
      </c>
      <c r="AH53" s="32">
        <f t="shared" si="47"/>
        <v>1</v>
      </c>
      <c r="AI53" s="32">
        <f t="shared" si="47"/>
        <v>1</v>
      </c>
      <c r="AJ53" s="32">
        <f t="shared" si="47"/>
        <v>1</v>
      </c>
      <c r="AK53" s="32">
        <f t="shared" si="47"/>
        <v>1</v>
      </c>
      <c r="AL53" s="32">
        <f t="shared" si="47"/>
        <v>1</v>
      </c>
      <c r="AM53" s="32">
        <f t="shared" si="47"/>
        <v>1</v>
      </c>
      <c r="AN53" s="32">
        <f t="shared" si="47"/>
        <v>1</v>
      </c>
      <c r="AO53" s="32">
        <f t="shared" si="47"/>
        <v>1</v>
      </c>
      <c r="AP53" s="32">
        <f t="shared" si="47"/>
        <v>1</v>
      </c>
      <c r="AQ53" s="32">
        <f t="shared" si="47"/>
        <v>1</v>
      </c>
      <c r="AR53" s="32">
        <f t="shared" si="47"/>
        <v>1</v>
      </c>
      <c r="AS53" s="32">
        <f t="shared" si="47"/>
        <v>1</v>
      </c>
      <c r="AT53" s="32">
        <f t="shared" si="47"/>
        <v>1</v>
      </c>
      <c r="AU53" s="32">
        <f t="shared" si="47"/>
        <v>1</v>
      </c>
      <c r="AV53" s="32">
        <f t="shared" si="47"/>
        <v>1</v>
      </c>
      <c r="AW53" s="32">
        <f t="shared" si="47"/>
        <v>1</v>
      </c>
      <c r="AX53" s="32">
        <f t="shared" si="47"/>
        <v>1</v>
      </c>
      <c r="AY53" s="32">
        <f t="shared" si="47"/>
        <v>1</v>
      </c>
      <c r="AZ53" s="32">
        <f t="shared" si="47"/>
        <v>1</v>
      </c>
      <c r="BA53" s="32">
        <f t="shared" si="47"/>
        <v>1</v>
      </c>
      <c r="BB53" s="32">
        <f t="shared" si="47"/>
        <v>1</v>
      </c>
      <c r="BC53" s="32">
        <f t="shared" si="47"/>
        <v>1</v>
      </c>
      <c r="BD53" s="32">
        <f t="shared" si="47"/>
        <v>1</v>
      </c>
      <c r="BE53" s="32">
        <f t="shared" si="47"/>
        <v>1</v>
      </c>
      <c r="BF53" s="32">
        <f t="shared" si="47"/>
        <v>1</v>
      </c>
      <c r="BG53" s="32">
        <f t="shared" si="47"/>
        <v>1</v>
      </c>
      <c r="BH53" s="32">
        <f t="shared" si="47"/>
        <v>1</v>
      </c>
      <c r="BI53" s="32">
        <f t="shared" si="47"/>
        <v>1</v>
      </c>
      <c r="BJ53" s="32">
        <f t="shared" si="47"/>
        <v>1</v>
      </c>
      <c r="BK53" s="32">
        <f t="shared" si="47"/>
        <v>1</v>
      </c>
      <c r="BL53" s="32">
        <f t="shared" si="47"/>
        <v>1</v>
      </c>
      <c r="BM53" s="32">
        <f t="shared" si="47"/>
        <v>1</v>
      </c>
      <c r="BN53" s="32">
        <f t="shared" si="47"/>
        <v>1</v>
      </c>
      <c r="BO53" s="32">
        <f t="shared" si="47"/>
        <v>1</v>
      </c>
      <c r="BP53" s="32">
        <f t="shared" si="47"/>
        <v>1</v>
      </c>
      <c r="BQ53" s="32">
        <f t="shared" si="47"/>
        <v>1</v>
      </c>
      <c r="BR53" s="32">
        <f t="shared" si="47"/>
        <v>1</v>
      </c>
      <c r="BS53" s="32">
        <f t="shared" si="47"/>
        <v>1</v>
      </c>
      <c r="BT53" s="32">
        <f t="shared" si="47"/>
        <v>1</v>
      </c>
      <c r="BU53" s="32">
        <f t="shared" si="47"/>
        <v>1</v>
      </c>
      <c r="BV53" s="32">
        <f t="shared" si="47"/>
        <v>1</v>
      </c>
      <c r="BW53" s="32">
        <f t="shared" si="47"/>
        <v>1</v>
      </c>
      <c r="BX53" s="32">
        <f t="shared" si="47"/>
        <v>1</v>
      </c>
      <c r="BY53" s="32">
        <f t="shared" si="47"/>
        <v>1</v>
      </c>
      <c r="BZ53" s="32">
        <f t="shared" si="47"/>
        <v>1</v>
      </c>
      <c r="CA53" s="32">
        <f t="shared" si="47"/>
        <v>1</v>
      </c>
      <c r="CB53" s="32">
        <f t="shared" si="47"/>
        <v>1</v>
      </c>
      <c r="CC53" s="32">
        <f t="shared" si="47"/>
        <v>1</v>
      </c>
      <c r="CD53" s="32">
        <f t="shared" si="47"/>
        <v>1</v>
      </c>
      <c r="CE53" s="32">
        <f t="shared" si="46"/>
        <v>1</v>
      </c>
      <c r="CF53" s="32">
        <f t="shared" si="46"/>
        <v>1</v>
      </c>
      <c r="CG53" s="32">
        <f t="shared" si="46"/>
        <v>1</v>
      </c>
      <c r="CH53" s="32">
        <f t="shared" si="46"/>
        <v>1</v>
      </c>
      <c r="CI53" s="32">
        <f t="shared" si="46"/>
        <v>1</v>
      </c>
      <c r="CJ53" s="32">
        <f t="shared" si="46"/>
        <v>1</v>
      </c>
      <c r="CK53" s="32">
        <f t="shared" si="46"/>
        <v>1</v>
      </c>
      <c r="CL53" s="32">
        <f t="shared" si="46"/>
        <v>1</v>
      </c>
      <c r="CM53" s="32">
        <f t="shared" si="46"/>
        <v>1</v>
      </c>
      <c r="CN53" s="32">
        <f t="shared" si="46"/>
        <v>1</v>
      </c>
      <c r="CO53" s="32">
        <f t="shared" si="46"/>
        <v>1</v>
      </c>
      <c r="CP53" s="32">
        <f t="shared" si="46"/>
        <v>1</v>
      </c>
      <c r="CQ53" s="32">
        <f t="shared" si="46"/>
        <v>0</v>
      </c>
      <c r="CR53" s="32">
        <f t="shared" si="46"/>
        <v>0</v>
      </c>
      <c r="CS53" s="32">
        <f t="shared" si="46"/>
        <v>0</v>
      </c>
      <c r="CT53" s="32">
        <f t="shared" si="46"/>
        <v>0</v>
      </c>
      <c r="CU53" s="32">
        <f t="shared" si="46"/>
        <v>0</v>
      </c>
      <c r="CV53" s="32">
        <f t="shared" si="46"/>
        <v>0</v>
      </c>
      <c r="CW53" s="32">
        <f t="shared" si="46"/>
        <v>0</v>
      </c>
      <c r="CX53" s="32">
        <f t="shared" si="46"/>
        <v>0</v>
      </c>
      <c r="CY53" s="32">
        <f t="shared" si="46"/>
        <v>0</v>
      </c>
      <c r="CZ53" s="32">
        <f t="shared" si="46"/>
        <v>0</v>
      </c>
    </row>
    <row r="54" spans="1:104" x14ac:dyDescent="0.2">
      <c r="A54" s="1" t="s">
        <v>22</v>
      </c>
      <c r="B54" s="1">
        <v>1.2</v>
      </c>
      <c r="C54" s="2" t="s">
        <v>101</v>
      </c>
      <c r="D54" s="29" t="s">
        <v>30</v>
      </c>
      <c r="E54" s="42">
        <v>26</v>
      </c>
      <c r="F54" s="38" t="s">
        <v>32</v>
      </c>
      <c r="G54" s="37" t="s">
        <v>32</v>
      </c>
      <c r="H54" s="37" t="s">
        <v>33</v>
      </c>
      <c r="I54" s="6">
        <f t="shared" si="14"/>
        <v>62</v>
      </c>
      <c r="J54" s="6">
        <f t="shared" si="37"/>
        <v>51</v>
      </c>
      <c r="K54" s="55">
        <f t="shared" si="43"/>
        <v>36</v>
      </c>
      <c r="L54" s="55">
        <f t="shared" si="43"/>
        <v>234</v>
      </c>
      <c r="M54" s="55">
        <f t="shared" si="43"/>
        <v>189</v>
      </c>
      <c r="N54" s="55">
        <f t="shared" si="43"/>
        <v>0</v>
      </c>
      <c r="O54" s="31">
        <v>45986</v>
      </c>
      <c r="P54" s="31">
        <v>46048</v>
      </c>
      <c r="Q54" s="5" t="s">
        <v>173</v>
      </c>
      <c r="R54" s="32">
        <f t="shared" si="38"/>
        <v>0</v>
      </c>
      <c r="S54" s="32">
        <f t="shared" si="47"/>
        <v>0</v>
      </c>
      <c r="T54" s="32">
        <f t="shared" si="47"/>
        <v>0</v>
      </c>
      <c r="U54" s="32">
        <f t="shared" si="47"/>
        <v>0</v>
      </c>
      <c r="V54" s="32">
        <f t="shared" si="47"/>
        <v>0</v>
      </c>
      <c r="W54" s="32">
        <f t="shared" si="47"/>
        <v>0</v>
      </c>
      <c r="X54" s="32">
        <f t="shared" si="47"/>
        <v>0</v>
      </c>
      <c r="Y54" s="32">
        <f t="shared" si="47"/>
        <v>0</v>
      </c>
      <c r="Z54" s="32">
        <f t="shared" si="47"/>
        <v>0</v>
      </c>
      <c r="AA54" s="32">
        <f t="shared" si="47"/>
        <v>0</v>
      </c>
      <c r="AB54" s="32">
        <f t="shared" si="47"/>
        <v>0</v>
      </c>
      <c r="AC54" s="32">
        <f t="shared" si="47"/>
        <v>0</v>
      </c>
      <c r="AD54" s="32">
        <f t="shared" si="47"/>
        <v>0</v>
      </c>
      <c r="AE54" s="32">
        <f t="shared" si="47"/>
        <v>0</v>
      </c>
      <c r="AF54" s="32">
        <f t="shared" si="47"/>
        <v>0</v>
      </c>
      <c r="AG54" s="32">
        <f t="shared" si="47"/>
        <v>1</v>
      </c>
      <c r="AH54" s="32">
        <f t="shared" si="47"/>
        <v>1</v>
      </c>
      <c r="AI54" s="32">
        <f t="shared" si="47"/>
        <v>1</v>
      </c>
      <c r="AJ54" s="32">
        <f t="shared" si="47"/>
        <v>1</v>
      </c>
      <c r="AK54" s="32">
        <f t="shared" si="47"/>
        <v>1</v>
      </c>
      <c r="AL54" s="32">
        <f t="shared" si="47"/>
        <v>1</v>
      </c>
      <c r="AM54" s="32">
        <f t="shared" si="47"/>
        <v>1</v>
      </c>
      <c r="AN54" s="32">
        <f t="shared" si="47"/>
        <v>1</v>
      </c>
      <c r="AO54" s="32">
        <f t="shared" si="47"/>
        <v>1</v>
      </c>
      <c r="AP54" s="32">
        <f t="shared" si="47"/>
        <v>1</v>
      </c>
      <c r="AQ54" s="32">
        <f t="shared" si="47"/>
        <v>1</v>
      </c>
      <c r="AR54" s="32">
        <f t="shared" si="47"/>
        <v>1</v>
      </c>
      <c r="AS54" s="32">
        <f t="shared" si="47"/>
        <v>1</v>
      </c>
      <c r="AT54" s="32">
        <f t="shared" si="47"/>
        <v>1</v>
      </c>
      <c r="AU54" s="32">
        <f t="shared" si="47"/>
        <v>1</v>
      </c>
      <c r="AV54" s="32">
        <f t="shared" si="47"/>
        <v>1</v>
      </c>
      <c r="AW54" s="32">
        <f t="shared" si="47"/>
        <v>1</v>
      </c>
      <c r="AX54" s="32">
        <f t="shared" si="47"/>
        <v>1</v>
      </c>
      <c r="AY54" s="32">
        <f t="shared" si="47"/>
        <v>1</v>
      </c>
      <c r="AZ54" s="32">
        <f t="shared" si="47"/>
        <v>1</v>
      </c>
      <c r="BA54" s="32">
        <f t="shared" si="47"/>
        <v>1</v>
      </c>
      <c r="BB54" s="32">
        <f t="shared" si="47"/>
        <v>1</v>
      </c>
      <c r="BC54" s="32">
        <f t="shared" si="47"/>
        <v>1</v>
      </c>
      <c r="BD54" s="32">
        <f t="shared" si="47"/>
        <v>1</v>
      </c>
      <c r="BE54" s="32">
        <f t="shared" si="47"/>
        <v>1</v>
      </c>
      <c r="BF54" s="32">
        <f t="shared" si="47"/>
        <v>1</v>
      </c>
      <c r="BG54" s="32">
        <f t="shared" si="47"/>
        <v>1</v>
      </c>
      <c r="BH54" s="32">
        <f t="shared" si="47"/>
        <v>1</v>
      </c>
      <c r="BI54" s="32">
        <f t="shared" si="47"/>
        <v>1</v>
      </c>
      <c r="BJ54" s="32">
        <f t="shared" si="47"/>
        <v>1</v>
      </c>
      <c r="BK54" s="32">
        <f t="shared" si="47"/>
        <v>1</v>
      </c>
      <c r="BL54" s="32">
        <f t="shared" si="47"/>
        <v>1</v>
      </c>
      <c r="BM54" s="32">
        <f t="shared" si="47"/>
        <v>1</v>
      </c>
      <c r="BN54" s="32">
        <f t="shared" si="47"/>
        <v>1</v>
      </c>
      <c r="BO54" s="32">
        <f t="shared" si="47"/>
        <v>1</v>
      </c>
      <c r="BP54" s="32">
        <f t="shared" si="47"/>
        <v>1</v>
      </c>
      <c r="BQ54" s="32">
        <f t="shared" si="47"/>
        <v>1</v>
      </c>
      <c r="BR54" s="32">
        <f t="shared" si="47"/>
        <v>1</v>
      </c>
      <c r="BS54" s="32">
        <f t="shared" si="47"/>
        <v>1</v>
      </c>
      <c r="BT54" s="32">
        <f t="shared" si="47"/>
        <v>1</v>
      </c>
      <c r="BU54" s="32">
        <f t="shared" si="47"/>
        <v>1</v>
      </c>
      <c r="BV54" s="32">
        <f t="shared" si="47"/>
        <v>1</v>
      </c>
      <c r="BW54" s="32">
        <f t="shared" si="47"/>
        <v>1</v>
      </c>
      <c r="BX54" s="32">
        <f t="shared" si="47"/>
        <v>1</v>
      </c>
      <c r="BY54" s="32">
        <f t="shared" si="47"/>
        <v>1</v>
      </c>
      <c r="BZ54" s="32">
        <f t="shared" si="47"/>
        <v>1</v>
      </c>
      <c r="CA54" s="32">
        <f t="shared" si="47"/>
        <v>1</v>
      </c>
      <c r="CB54" s="32">
        <f t="shared" si="47"/>
        <v>1</v>
      </c>
      <c r="CC54" s="32">
        <f t="shared" si="47"/>
        <v>1</v>
      </c>
      <c r="CD54" s="32">
        <f t="shared" si="47"/>
        <v>1</v>
      </c>
      <c r="CE54" s="32">
        <f t="shared" si="46"/>
        <v>1</v>
      </c>
      <c r="CF54" s="32">
        <f t="shared" si="46"/>
        <v>1</v>
      </c>
      <c r="CG54" s="32">
        <f t="shared" si="46"/>
        <v>1</v>
      </c>
      <c r="CH54" s="32">
        <f t="shared" si="46"/>
        <v>1</v>
      </c>
      <c r="CI54" s="32">
        <f t="shared" si="46"/>
        <v>1</v>
      </c>
      <c r="CJ54" s="32">
        <f t="shared" si="46"/>
        <v>1</v>
      </c>
      <c r="CK54" s="32">
        <f t="shared" si="46"/>
        <v>1</v>
      </c>
      <c r="CL54" s="32">
        <f t="shared" si="46"/>
        <v>1</v>
      </c>
      <c r="CM54" s="32">
        <f t="shared" si="46"/>
        <v>1</v>
      </c>
      <c r="CN54" s="32">
        <f t="shared" si="46"/>
        <v>1</v>
      </c>
      <c r="CO54" s="32">
        <f t="shared" si="46"/>
        <v>1</v>
      </c>
      <c r="CP54" s="32">
        <f t="shared" si="46"/>
        <v>1</v>
      </c>
      <c r="CQ54" s="32">
        <f t="shared" si="46"/>
        <v>0</v>
      </c>
      <c r="CR54" s="32">
        <f t="shared" si="46"/>
        <v>0</v>
      </c>
      <c r="CS54" s="32">
        <f t="shared" si="46"/>
        <v>0</v>
      </c>
      <c r="CT54" s="32">
        <f t="shared" si="46"/>
        <v>0</v>
      </c>
      <c r="CU54" s="32">
        <f t="shared" si="46"/>
        <v>0</v>
      </c>
      <c r="CV54" s="32">
        <f t="shared" si="46"/>
        <v>0</v>
      </c>
      <c r="CW54" s="32">
        <f t="shared" si="46"/>
        <v>0</v>
      </c>
      <c r="CX54" s="32">
        <f t="shared" si="46"/>
        <v>0</v>
      </c>
      <c r="CY54" s="32">
        <f t="shared" si="46"/>
        <v>0</v>
      </c>
      <c r="CZ54" s="32">
        <f t="shared" si="46"/>
        <v>0</v>
      </c>
    </row>
    <row r="55" spans="1:104" x14ac:dyDescent="0.2">
      <c r="A55" s="1" t="s">
        <v>22</v>
      </c>
      <c r="B55" s="1">
        <v>1.2</v>
      </c>
      <c r="C55" s="2" t="s">
        <v>101</v>
      </c>
      <c r="D55" s="29" t="s">
        <v>30</v>
      </c>
      <c r="E55" s="42">
        <v>27</v>
      </c>
      <c r="F55" s="38" t="s">
        <v>32</v>
      </c>
      <c r="G55" s="37" t="s">
        <v>32</v>
      </c>
      <c r="H55" s="37" t="s">
        <v>33</v>
      </c>
      <c r="I55" s="6">
        <f t="shared" si="14"/>
        <v>62</v>
      </c>
      <c r="J55" s="6">
        <f t="shared" si="37"/>
        <v>51</v>
      </c>
      <c r="K55" s="55">
        <f t="shared" si="43"/>
        <v>36</v>
      </c>
      <c r="L55" s="55">
        <f t="shared" si="43"/>
        <v>234</v>
      </c>
      <c r="M55" s="55">
        <f t="shared" si="43"/>
        <v>189</v>
      </c>
      <c r="N55" s="55">
        <f t="shared" si="43"/>
        <v>0</v>
      </c>
      <c r="O55" s="31">
        <v>45986</v>
      </c>
      <c r="P55" s="31">
        <v>46048</v>
      </c>
      <c r="Q55" s="5" t="s">
        <v>174</v>
      </c>
      <c r="R55" s="32">
        <f t="shared" si="38"/>
        <v>0</v>
      </c>
      <c r="S55" s="32">
        <f t="shared" si="47"/>
        <v>0</v>
      </c>
      <c r="T55" s="32">
        <f t="shared" si="47"/>
        <v>0</v>
      </c>
      <c r="U55" s="32">
        <f t="shared" si="47"/>
        <v>0</v>
      </c>
      <c r="V55" s="32">
        <f t="shared" si="47"/>
        <v>0</v>
      </c>
      <c r="W55" s="32">
        <f t="shared" si="47"/>
        <v>0</v>
      </c>
      <c r="X55" s="32">
        <f t="shared" si="47"/>
        <v>0</v>
      </c>
      <c r="Y55" s="32">
        <f t="shared" si="47"/>
        <v>0</v>
      </c>
      <c r="Z55" s="32">
        <f t="shared" si="47"/>
        <v>0</v>
      </c>
      <c r="AA55" s="32">
        <f t="shared" si="47"/>
        <v>0</v>
      </c>
      <c r="AB55" s="32">
        <f t="shared" si="47"/>
        <v>0</v>
      </c>
      <c r="AC55" s="32">
        <f t="shared" si="47"/>
        <v>0</v>
      </c>
      <c r="AD55" s="32">
        <f t="shared" si="47"/>
        <v>0</v>
      </c>
      <c r="AE55" s="32">
        <f t="shared" si="47"/>
        <v>0</v>
      </c>
      <c r="AF55" s="32">
        <f t="shared" si="47"/>
        <v>0</v>
      </c>
      <c r="AG55" s="32">
        <f t="shared" si="47"/>
        <v>1</v>
      </c>
      <c r="AH55" s="32">
        <f t="shared" si="47"/>
        <v>1</v>
      </c>
      <c r="AI55" s="32">
        <f t="shared" si="47"/>
        <v>1</v>
      </c>
      <c r="AJ55" s="32">
        <f t="shared" si="47"/>
        <v>1</v>
      </c>
      <c r="AK55" s="32">
        <f t="shared" si="47"/>
        <v>1</v>
      </c>
      <c r="AL55" s="32">
        <f t="shared" si="47"/>
        <v>1</v>
      </c>
      <c r="AM55" s="32">
        <f t="shared" si="47"/>
        <v>1</v>
      </c>
      <c r="AN55" s="32">
        <f t="shared" si="47"/>
        <v>1</v>
      </c>
      <c r="AO55" s="32">
        <f t="shared" si="47"/>
        <v>1</v>
      </c>
      <c r="AP55" s="32">
        <f t="shared" si="47"/>
        <v>1</v>
      </c>
      <c r="AQ55" s="32">
        <f t="shared" si="47"/>
        <v>1</v>
      </c>
      <c r="AR55" s="32">
        <f t="shared" si="47"/>
        <v>1</v>
      </c>
      <c r="AS55" s="32">
        <f t="shared" si="47"/>
        <v>1</v>
      </c>
      <c r="AT55" s="32">
        <f t="shared" si="47"/>
        <v>1</v>
      </c>
      <c r="AU55" s="32">
        <f t="shared" si="47"/>
        <v>1</v>
      </c>
      <c r="AV55" s="32">
        <f t="shared" si="47"/>
        <v>1</v>
      </c>
      <c r="AW55" s="32">
        <f t="shared" si="47"/>
        <v>1</v>
      </c>
      <c r="AX55" s="32">
        <f t="shared" si="47"/>
        <v>1</v>
      </c>
      <c r="AY55" s="32">
        <f t="shared" si="47"/>
        <v>1</v>
      </c>
      <c r="AZ55" s="32">
        <f t="shared" si="47"/>
        <v>1</v>
      </c>
      <c r="BA55" s="32">
        <f t="shared" si="47"/>
        <v>1</v>
      </c>
      <c r="BB55" s="32">
        <f t="shared" si="47"/>
        <v>1</v>
      </c>
      <c r="BC55" s="32">
        <f t="shared" si="47"/>
        <v>1</v>
      </c>
      <c r="BD55" s="32">
        <f t="shared" si="47"/>
        <v>1</v>
      </c>
      <c r="BE55" s="32">
        <f t="shared" si="47"/>
        <v>1</v>
      </c>
      <c r="BF55" s="32">
        <f t="shared" si="47"/>
        <v>1</v>
      </c>
      <c r="BG55" s="32">
        <f t="shared" si="47"/>
        <v>1</v>
      </c>
      <c r="BH55" s="32">
        <f t="shared" si="47"/>
        <v>1</v>
      </c>
      <c r="BI55" s="32">
        <f t="shared" si="47"/>
        <v>1</v>
      </c>
      <c r="BJ55" s="32">
        <f t="shared" si="47"/>
        <v>1</v>
      </c>
      <c r="BK55" s="32">
        <f t="shared" si="47"/>
        <v>1</v>
      </c>
      <c r="BL55" s="32">
        <f t="shared" si="47"/>
        <v>1</v>
      </c>
      <c r="BM55" s="32">
        <f t="shared" si="47"/>
        <v>1</v>
      </c>
      <c r="BN55" s="32">
        <f t="shared" si="47"/>
        <v>1</v>
      </c>
      <c r="BO55" s="32">
        <f t="shared" si="47"/>
        <v>1</v>
      </c>
      <c r="BP55" s="32">
        <f t="shared" si="47"/>
        <v>1</v>
      </c>
      <c r="BQ55" s="32">
        <f t="shared" si="47"/>
        <v>1</v>
      </c>
      <c r="BR55" s="32">
        <f t="shared" si="47"/>
        <v>1</v>
      </c>
      <c r="BS55" s="32">
        <f t="shared" si="47"/>
        <v>1</v>
      </c>
      <c r="BT55" s="32">
        <f t="shared" si="47"/>
        <v>1</v>
      </c>
      <c r="BU55" s="32">
        <f t="shared" si="47"/>
        <v>1</v>
      </c>
      <c r="BV55" s="32">
        <f t="shared" si="47"/>
        <v>1</v>
      </c>
      <c r="BW55" s="32">
        <f t="shared" si="47"/>
        <v>1</v>
      </c>
      <c r="BX55" s="32">
        <f t="shared" si="47"/>
        <v>1</v>
      </c>
      <c r="BY55" s="32">
        <f t="shared" si="47"/>
        <v>1</v>
      </c>
      <c r="BZ55" s="32">
        <f t="shared" si="47"/>
        <v>1</v>
      </c>
      <c r="CA55" s="32">
        <f t="shared" si="47"/>
        <v>1</v>
      </c>
      <c r="CB55" s="32">
        <f t="shared" si="47"/>
        <v>1</v>
      </c>
      <c r="CC55" s="32">
        <f t="shared" si="47"/>
        <v>1</v>
      </c>
      <c r="CD55" s="32">
        <f t="shared" si="47"/>
        <v>1</v>
      </c>
      <c r="CE55" s="32">
        <f t="shared" si="46"/>
        <v>1</v>
      </c>
      <c r="CF55" s="32">
        <f t="shared" si="46"/>
        <v>1</v>
      </c>
      <c r="CG55" s="32">
        <f t="shared" si="46"/>
        <v>1</v>
      </c>
      <c r="CH55" s="32">
        <f t="shared" si="46"/>
        <v>1</v>
      </c>
      <c r="CI55" s="32">
        <f t="shared" si="46"/>
        <v>1</v>
      </c>
      <c r="CJ55" s="32">
        <f t="shared" si="46"/>
        <v>1</v>
      </c>
      <c r="CK55" s="32">
        <f t="shared" si="46"/>
        <v>1</v>
      </c>
      <c r="CL55" s="32">
        <f t="shared" si="46"/>
        <v>1</v>
      </c>
      <c r="CM55" s="32">
        <f t="shared" si="46"/>
        <v>1</v>
      </c>
      <c r="CN55" s="32">
        <f t="shared" si="46"/>
        <v>1</v>
      </c>
      <c r="CO55" s="32">
        <f t="shared" si="46"/>
        <v>1</v>
      </c>
      <c r="CP55" s="32">
        <f t="shared" si="46"/>
        <v>1</v>
      </c>
      <c r="CQ55" s="32">
        <f t="shared" si="46"/>
        <v>0</v>
      </c>
      <c r="CR55" s="32">
        <f t="shared" si="46"/>
        <v>0</v>
      </c>
      <c r="CS55" s="32">
        <f t="shared" si="46"/>
        <v>0</v>
      </c>
      <c r="CT55" s="32">
        <f t="shared" si="46"/>
        <v>0</v>
      </c>
      <c r="CU55" s="32">
        <f t="shared" si="46"/>
        <v>0</v>
      </c>
      <c r="CV55" s="32">
        <f t="shared" si="46"/>
        <v>0</v>
      </c>
      <c r="CW55" s="32">
        <f t="shared" si="46"/>
        <v>0</v>
      </c>
      <c r="CX55" s="32">
        <f t="shared" si="46"/>
        <v>0</v>
      </c>
      <c r="CY55" s="32">
        <f t="shared" si="46"/>
        <v>0</v>
      </c>
      <c r="CZ55" s="32">
        <f t="shared" si="46"/>
        <v>0</v>
      </c>
    </row>
    <row r="56" spans="1:104" x14ac:dyDescent="0.2">
      <c r="A56" s="1" t="s">
        <v>22</v>
      </c>
      <c r="B56" s="1">
        <v>1.2</v>
      </c>
      <c r="C56" s="2" t="s">
        <v>101</v>
      </c>
      <c r="D56" s="29" t="s">
        <v>30</v>
      </c>
      <c r="E56" s="42">
        <v>28</v>
      </c>
      <c r="F56" s="38" t="s">
        <v>32</v>
      </c>
      <c r="G56" s="37" t="s">
        <v>32</v>
      </c>
      <c r="H56" s="37" t="s">
        <v>114</v>
      </c>
      <c r="I56" s="6">
        <f t="shared" si="14"/>
        <v>62</v>
      </c>
      <c r="J56" s="6">
        <f t="shared" si="37"/>
        <v>51</v>
      </c>
      <c r="K56" s="55">
        <f t="shared" si="43"/>
        <v>36</v>
      </c>
      <c r="L56" s="55">
        <f t="shared" si="43"/>
        <v>234</v>
      </c>
      <c r="M56" s="55">
        <f t="shared" si="43"/>
        <v>189</v>
      </c>
      <c r="N56" s="55">
        <f t="shared" si="43"/>
        <v>0</v>
      </c>
      <c r="O56" s="31">
        <v>45986</v>
      </c>
      <c r="P56" s="31">
        <v>46048</v>
      </c>
      <c r="Q56" s="5" t="s">
        <v>175</v>
      </c>
      <c r="R56" s="32">
        <f t="shared" si="38"/>
        <v>0</v>
      </c>
      <c r="S56" s="32">
        <f t="shared" si="47"/>
        <v>0</v>
      </c>
      <c r="T56" s="32">
        <f t="shared" si="47"/>
        <v>0</v>
      </c>
      <c r="U56" s="32">
        <f t="shared" si="47"/>
        <v>0</v>
      </c>
      <c r="V56" s="32">
        <f t="shared" si="47"/>
        <v>0</v>
      </c>
      <c r="W56" s="32">
        <f t="shared" si="47"/>
        <v>0</v>
      </c>
      <c r="X56" s="32">
        <f t="shared" si="47"/>
        <v>0</v>
      </c>
      <c r="Y56" s="32">
        <f t="shared" si="47"/>
        <v>0</v>
      </c>
      <c r="Z56" s="32">
        <f t="shared" si="47"/>
        <v>0</v>
      </c>
      <c r="AA56" s="32">
        <f t="shared" si="47"/>
        <v>0</v>
      </c>
      <c r="AB56" s="32">
        <f t="shared" si="47"/>
        <v>0</v>
      </c>
      <c r="AC56" s="32">
        <f t="shared" si="47"/>
        <v>0</v>
      </c>
      <c r="AD56" s="32">
        <f t="shared" si="47"/>
        <v>0</v>
      </c>
      <c r="AE56" s="32">
        <f t="shared" si="47"/>
        <v>0</v>
      </c>
      <c r="AF56" s="32">
        <f t="shared" si="47"/>
        <v>0</v>
      </c>
      <c r="AG56" s="32">
        <f t="shared" si="47"/>
        <v>1</v>
      </c>
      <c r="AH56" s="32">
        <f t="shared" si="47"/>
        <v>1</v>
      </c>
      <c r="AI56" s="32">
        <f t="shared" si="47"/>
        <v>1</v>
      </c>
      <c r="AJ56" s="32">
        <f t="shared" si="47"/>
        <v>1</v>
      </c>
      <c r="AK56" s="32">
        <f t="shared" si="47"/>
        <v>1</v>
      </c>
      <c r="AL56" s="32">
        <f t="shared" si="47"/>
        <v>1</v>
      </c>
      <c r="AM56" s="32">
        <f t="shared" si="47"/>
        <v>1</v>
      </c>
      <c r="AN56" s="32">
        <f t="shared" si="47"/>
        <v>1</v>
      </c>
      <c r="AO56" s="32">
        <f t="shared" si="47"/>
        <v>1</v>
      </c>
      <c r="AP56" s="32">
        <f t="shared" si="47"/>
        <v>1</v>
      </c>
      <c r="AQ56" s="32">
        <f t="shared" si="47"/>
        <v>1</v>
      </c>
      <c r="AR56" s="32">
        <f t="shared" si="47"/>
        <v>1</v>
      </c>
      <c r="AS56" s="32">
        <f t="shared" si="47"/>
        <v>1</v>
      </c>
      <c r="AT56" s="32">
        <f t="shared" si="47"/>
        <v>1</v>
      </c>
      <c r="AU56" s="32">
        <f t="shared" si="47"/>
        <v>1</v>
      </c>
      <c r="AV56" s="32">
        <f t="shared" si="47"/>
        <v>1</v>
      </c>
      <c r="AW56" s="32">
        <f t="shared" si="47"/>
        <v>1</v>
      </c>
      <c r="AX56" s="32">
        <f t="shared" si="47"/>
        <v>1</v>
      </c>
      <c r="AY56" s="32">
        <f t="shared" si="47"/>
        <v>1</v>
      </c>
      <c r="AZ56" s="32">
        <f t="shared" si="47"/>
        <v>1</v>
      </c>
      <c r="BA56" s="32">
        <f t="shared" si="47"/>
        <v>1</v>
      </c>
      <c r="BB56" s="32">
        <f t="shared" si="47"/>
        <v>1</v>
      </c>
      <c r="BC56" s="32">
        <f t="shared" si="47"/>
        <v>1</v>
      </c>
      <c r="BD56" s="32">
        <f t="shared" si="47"/>
        <v>1</v>
      </c>
      <c r="BE56" s="32">
        <f t="shared" si="47"/>
        <v>1</v>
      </c>
      <c r="BF56" s="32">
        <f t="shared" si="47"/>
        <v>1</v>
      </c>
      <c r="BG56" s="32">
        <f t="shared" si="47"/>
        <v>1</v>
      </c>
      <c r="BH56" s="32">
        <f t="shared" si="47"/>
        <v>1</v>
      </c>
      <c r="BI56" s="32">
        <f t="shared" si="47"/>
        <v>1</v>
      </c>
      <c r="BJ56" s="32">
        <f t="shared" si="47"/>
        <v>1</v>
      </c>
      <c r="BK56" s="32">
        <f t="shared" si="47"/>
        <v>1</v>
      </c>
      <c r="BL56" s="32">
        <f t="shared" si="47"/>
        <v>1</v>
      </c>
      <c r="BM56" s="32">
        <f t="shared" si="47"/>
        <v>1</v>
      </c>
      <c r="BN56" s="32">
        <f t="shared" si="47"/>
        <v>1</v>
      </c>
      <c r="BO56" s="32">
        <f t="shared" si="47"/>
        <v>1</v>
      </c>
      <c r="BP56" s="32">
        <f t="shared" si="47"/>
        <v>1</v>
      </c>
      <c r="BQ56" s="32">
        <f t="shared" si="47"/>
        <v>1</v>
      </c>
      <c r="BR56" s="32">
        <f t="shared" si="47"/>
        <v>1</v>
      </c>
      <c r="BS56" s="32">
        <f t="shared" si="47"/>
        <v>1</v>
      </c>
      <c r="BT56" s="32">
        <f t="shared" si="47"/>
        <v>1</v>
      </c>
      <c r="BU56" s="32">
        <f t="shared" si="47"/>
        <v>1</v>
      </c>
      <c r="BV56" s="32">
        <f t="shared" si="47"/>
        <v>1</v>
      </c>
      <c r="BW56" s="32">
        <f t="shared" si="47"/>
        <v>1</v>
      </c>
      <c r="BX56" s="32">
        <f t="shared" si="47"/>
        <v>1</v>
      </c>
      <c r="BY56" s="32">
        <f t="shared" si="47"/>
        <v>1</v>
      </c>
      <c r="BZ56" s="32">
        <f t="shared" si="47"/>
        <v>1</v>
      </c>
      <c r="CA56" s="32">
        <f t="shared" si="47"/>
        <v>1</v>
      </c>
      <c r="CB56" s="32">
        <f t="shared" si="47"/>
        <v>1</v>
      </c>
      <c r="CC56" s="32">
        <f t="shared" si="47"/>
        <v>1</v>
      </c>
      <c r="CD56" s="32">
        <f t="shared" ref="CD56:CZ56" si="48">IF($F56=" ", " ", IF(AND(CD$4&gt;=$O56,CD$4&lt;$P56),1,0))</f>
        <v>1</v>
      </c>
      <c r="CE56" s="32">
        <f t="shared" si="48"/>
        <v>1</v>
      </c>
      <c r="CF56" s="32">
        <f t="shared" si="48"/>
        <v>1</v>
      </c>
      <c r="CG56" s="32">
        <f t="shared" si="48"/>
        <v>1</v>
      </c>
      <c r="CH56" s="32">
        <f t="shared" si="48"/>
        <v>1</v>
      </c>
      <c r="CI56" s="32">
        <f t="shared" si="48"/>
        <v>1</v>
      </c>
      <c r="CJ56" s="32">
        <f t="shared" si="48"/>
        <v>1</v>
      </c>
      <c r="CK56" s="32">
        <f t="shared" si="48"/>
        <v>1</v>
      </c>
      <c r="CL56" s="32">
        <f t="shared" si="48"/>
        <v>1</v>
      </c>
      <c r="CM56" s="32">
        <f t="shared" si="48"/>
        <v>1</v>
      </c>
      <c r="CN56" s="32">
        <f t="shared" si="48"/>
        <v>1</v>
      </c>
      <c r="CO56" s="32">
        <f t="shared" si="48"/>
        <v>1</v>
      </c>
      <c r="CP56" s="32">
        <f t="shared" si="48"/>
        <v>1</v>
      </c>
      <c r="CQ56" s="32">
        <f t="shared" si="48"/>
        <v>0</v>
      </c>
      <c r="CR56" s="32">
        <f t="shared" si="48"/>
        <v>0</v>
      </c>
      <c r="CS56" s="32">
        <f t="shared" si="48"/>
        <v>0</v>
      </c>
      <c r="CT56" s="32">
        <f t="shared" si="48"/>
        <v>0</v>
      </c>
      <c r="CU56" s="32">
        <f t="shared" si="48"/>
        <v>0</v>
      </c>
      <c r="CV56" s="32">
        <f t="shared" si="48"/>
        <v>0</v>
      </c>
      <c r="CW56" s="32">
        <f t="shared" si="48"/>
        <v>0</v>
      </c>
      <c r="CX56" s="32">
        <f t="shared" si="48"/>
        <v>0</v>
      </c>
      <c r="CY56" s="32">
        <f t="shared" si="48"/>
        <v>0</v>
      </c>
      <c r="CZ56" s="32">
        <f t="shared" si="48"/>
        <v>0</v>
      </c>
    </row>
    <row r="57" spans="1:104" s="67" customFormat="1" ht="32" customHeight="1" x14ac:dyDescent="0.2">
      <c r="A57" s="92" t="s">
        <v>176</v>
      </c>
      <c r="B57" s="92"/>
      <c r="C57" s="66" t="s">
        <v>177</v>
      </c>
      <c r="D57" s="66"/>
      <c r="E57" s="60" t="s">
        <v>120</v>
      </c>
      <c r="F57" s="41" t="s">
        <v>121</v>
      </c>
      <c r="G57" s="73"/>
      <c r="H57" s="73"/>
      <c r="I57" s="41">
        <f t="shared" ref="I57:N57" si="49">SUMIFS(I$7:I$56,$A$7:$A$56,"&lt;&gt;A-333-S")</f>
        <v>2837</v>
      </c>
      <c r="J57" s="41">
        <f t="shared" si="49"/>
        <v>2355</v>
      </c>
      <c r="K57" s="41">
        <f t="shared" si="49"/>
        <v>2556</v>
      </c>
      <c r="L57" s="41">
        <f t="shared" si="49"/>
        <v>10206</v>
      </c>
      <c r="M57" s="41">
        <f t="shared" si="49"/>
        <v>8325</v>
      </c>
      <c r="N57" s="41">
        <f t="shared" si="49"/>
        <v>108</v>
      </c>
      <c r="O57" s="73"/>
      <c r="P57" s="73"/>
      <c r="Q57" s="73"/>
      <c r="R57" s="74">
        <f t="shared" ref="R57:AW57" si="50">SUMIFS(R$7:R$56,$A$7:$A$56, "A-334-S")</f>
        <v>0</v>
      </c>
      <c r="S57" s="74">
        <f t="shared" si="50"/>
        <v>6</v>
      </c>
      <c r="T57" s="74">
        <f t="shared" si="50"/>
        <v>6</v>
      </c>
      <c r="U57" s="74">
        <f t="shared" si="50"/>
        <v>6</v>
      </c>
      <c r="V57" s="74">
        <f t="shared" si="50"/>
        <v>6</v>
      </c>
      <c r="W57" s="74">
        <f t="shared" si="50"/>
        <v>9</v>
      </c>
      <c r="X57" s="74">
        <f t="shared" si="50"/>
        <v>9</v>
      </c>
      <c r="Y57" s="74">
        <f t="shared" si="50"/>
        <v>9</v>
      </c>
      <c r="Z57" s="74">
        <f t="shared" si="50"/>
        <v>17</v>
      </c>
      <c r="AA57" s="74">
        <f t="shared" si="50"/>
        <v>17</v>
      </c>
      <c r="AB57" s="74">
        <f t="shared" si="50"/>
        <v>18</v>
      </c>
      <c r="AC57" s="74">
        <f t="shared" si="50"/>
        <v>18</v>
      </c>
      <c r="AD57" s="74">
        <f t="shared" si="50"/>
        <v>18</v>
      </c>
      <c r="AE57" s="74">
        <f t="shared" si="50"/>
        <v>18</v>
      </c>
      <c r="AF57" s="74">
        <f t="shared" si="50"/>
        <v>18</v>
      </c>
      <c r="AG57" s="74">
        <f t="shared" si="50"/>
        <v>34</v>
      </c>
      <c r="AH57" s="74">
        <f t="shared" si="50"/>
        <v>34</v>
      </c>
      <c r="AI57" s="74">
        <f t="shared" si="50"/>
        <v>34</v>
      </c>
      <c r="AJ57" s="74">
        <f t="shared" si="50"/>
        <v>34</v>
      </c>
      <c r="AK57" s="74">
        <f t="shared" si="50"/>
        <v>34</v>
      </c>
      <c r="AL57" s="74">
        <f t="shared" si="50"/>
        <v>34</v>
      </c>
      <c r="AM57" s="74">
        <f t="shared" si="50"/>
        <v>36</v>
      </c>
      <c r="AN57" s="74">
        <f t="shared" si="50"/>
        <v>36</v>
      </c>
      <c r="AO57" s="74">
        <f t="shared" si="50"/>
        <v>37</v>
      </c>
      <c r="AP57" s="74">
        <f t="shared" si="50"/>
        <v>37</v>
      </c>
      <c r="AQ57" s="74">
        <f t="shared" si="50"/>
        <v>37</v>
      </c>
      <c r="AR57" s="74">
        <f t="shared" si="50"/>
        <v>37</v>
      </c>
      <c r="AS57" s="74">
        <f t="shared" si="50"/>
        <v>37</v>
      </c>
      <c r="AT57" s="74">
        <f t="shared" si="50"/>
        <v>45</v>
      </c>
      <c r="AU57" s="74">
        <f t="shared" si="50"/>
        <v>45</v>
      </c>
      <c r="AV57" s="74">
        <f t="shared" si="50"/>
        <v>45</v>
      </c>
      <c r="AW57" s="74">
        <f t="shared" si="50"/>
        <v>45</v>
      </c>
      <c r="AX57" s="74">
        <f t="shared" ref="AX57:CC57" si="51">SUMIFS(AX$7:AX$56,$A$7:$A$56, "A-334-S")</f>
        <v>45</v>
      </c>
      <c r="AY57" s="74">
        <f t="shared" si="51"/>
        <v>45</v>
      </c>
      <c r="AZ57" s="74">
        <f t="shared" si="51"/>
        <v>45</v>
      </c>
      <c r="BA57" s="74">
        <f t="shared" si="51"/>
        <v>46</v>
      </c>
      <c r="BB57" s="74">
        <f t="shared" si="51"/>
        <v>46</v>
      </c>
      <c r="BC57" s="74">
        <f t="shared" si="51"/>
        <v>46</v>
      </c>
      <c r="BD57" s="74">
        <f t="shared" si="51"/>
        <v>46</v>
      </c>
      <c r="BE57" s="74">
        <f t="shared" si="51"/>
        <v>46</v>
      </c>
      <c r="BF57" s="74">
        <f t="shared" si="51"/>
        <v>46</v>
      </c>
      <c r="BG57" s="74">
        <f t="shared" si="51"/>
        <v>46</v>
      </c>
      <c r="BH57" s="74">
        <f t="shared" si="51"/>
        <v>46</v>
      </c>
      <c r="BI57" s="74">
        <f t="shared" si="51"/>
        <v>46</v>
      </c>
      <c r="BJ57" s="74">
        <f t="shared" si="51"/>
        <v>46</v>
      </c>
      <c r="BK57" s="74">
        <f t="shared" si="51"/>
        <v>46</v>
      </c>
      <c r="BL57" s="74">
        <f t="shared" si="51"/>
        <v>46</v>
      </c>
      <c r="BM57" s="74">
        <f t="shared" si="51"/>
        <v>46</v>
      </c>
      <c r="BN57" s="74">
        <f t="shared" si="51"/>
        <v>46</v>
      </c>
      <c r="BO57" s="74">
        <f t="shared" si="51"/>
        <v>46</v>
      </c>
      <c r="BP57" s="74">
        <f t="shared" si="51"/>
        <v>46</v>
      </c>
      <c r="BQ57" s="74">
        <f t="shared" si="51"/>
        <v>46</v>
      </c>
      <c r="BR57" s="74">
        <f t="shared" si="51"/>
        <v>46</v>
      </c>
      <c r="BS57" s="74">
        <f t="shared" si="51"/>
        <v>46</v>
      </c>
      <c r="BT57" s="74">
        <f t="shared" si="51"/>
        <v>46</v>
      </c>
      <c r="BU57" s="74">
        <f t="shared" si="51"/>
        <v>46</v>
      </c>
      <c r="BV57" s="74">
        <f t="shared" si="51"/>
        <v>46</v>
      </c>
      <c r="BW57" s="74">
        <f t="shared" si="51"/>
        <v>46</v>
      </c>
      <c r="BX57" s="74">
        <f t="shared" si="51"/>
        <v>46</v>
      </c>
      <c r="BY57" s="74">
        <f t="shared" si="51"/>
        <v>46</v>
      </c>
      <c r="BZ57" s="74">
        <f t="shared" si="51"/>
        <v>46</v>
      </c>
      <c r="CA57" s="74">
        <f t="shared" si="51"/>
        <v>46</v>
      </c>
      <c r="CB57" s="74">
        <f t="shared" si="51"/>
        <v>46</v>
      </c>
      <c r="CC57" s="74">
        <f t="shared" si="51"/>
        <v>46</v>
      </c>
      <c r="CD57" s="74">
        <f t="shared" ref="CD57:CZ57" si="52">SUMIFS(CD$7:CD$56,$A$7:$A$56, "A-334-S")</f>
        <v>46</v>
      </c>
      <c r="CE57" s="74">
        <f t="shared" si="52"/>
        <v>46</v>
      </c>
      <c r="CF57" s="74">
        <f t="shared" si="52"/>
        <v>46</v>
      </c>
      <c r="CG57" s="74">
        <f t="shared" si="52"/>
        <v>46</v>
      </c>
      <c r="CH57" s="74">
        <f t="shared" si="52"/>
        <v>46</v>
      </c>
      <c r="CI57" s="74">
        <f t="shared" si="52"/>
        <v>44</v>
      </c>
      <c r="CJ57" s="74">
        <f t="shared" si="52"/>
        <v>44</v>
      </c>
      <c r="CK57" s="74">
        <f t="shared" si="52"/>
        <v>34</v>
      </c>
      <c r="CL57" s="74">
        <f t="shared" si="52"/>
        <v>27</v>
      </c>
      <c r="CM57" s="74">
        <f t="shared" si="52"/>
        <v>27</v>
      </c>
      <c r="CN57" s="74">
        <f t="shared" si="52"/>
        <v>27</v>
      </c>
      <c r="CO57" s="74">
        <f t="shared" si="52"/>
        <v>27</v>
      </c>
      <c r="CP57" s="74">
        <f t="shared" si="52"/>
        <v>27</v>
      </c>
      <c r="CQ57" s="74">
        <f t="shared" si="52"/>
        <v>11</v>
      </c>
      <c r="CR57" s="74">
        <f t="shared" si="52"/>
        <v>11</v>
      </c>
      <c r="CS57" s="74">
        <f t="shared" si="52"/>
        <v>11</v>
      </c>
      <c r="CT57" s="74">
        <f t="shared" si="52"/>
        <v>7</v>
      </c>
      <c r="CU57" s="74">
        <f t="shared" si="52"/>
        <v>7</v>
      </c>
      <c r="CV57" s="74">
        <f t="shared" si="52"/>
        <v>6</v>
      </c>
      <c r="CW57" s="74">
        <f t="shared" si="52"/>
        <v>6</v>
      </c>
      <c r="CX57" s="74">
        <f t="shared" si="52"/>
        <v>6</v>
      </c>
      <c r="CY57" s="74">
        <f t="shared" si="52"/>
        <v>0</v>
      </c>
      <c r="CZ57" s="74">
        <f t="shared" si="52"/>
        <v>0</v>
      </c>
    </row>
    <row r="58" spans="1:104" x14ac:dyDescent="0.2">
      <c r="A58" s="90" t="s">
        <v>22</v>
      </c>
      <c r="B58" s="1"/>
      <c r="C58" s="29" t="str" cm="1">
        <f t="array" ref="C58:D66">_xlfn._xlws.SORT(_xlfn.UNIQUE(C7:D56))</f>
        <v>CPT</v>
      </c>
      <c r="D58" s="29" t="str">
        <v>CPT (electronics)</v>
      </c>
      <c r="E58" s="42">
        <f t="shared" ref="E58:E66" si="53">IF(ISBLANK(C58), " ", COUNTIFS($D$7:$D$56,$D58))</f>
        <v>2</v>
      </c>
      <c r="F58" s="70">
        <f>AVERAGEIFS($R58:$CZ58,$R$57:$CZ$57,MAX($R$57:$CZ$57))</f>
        <v>1</v>
      </c>
      <c r="I58" s="43">
        <f>IF(ISBLANK(C58),"",SUM(R58:CZ58))</f>
        <v>43</v>
      </c>
      <c r="J58" s="43">
        <f t="shared" ref="J58:L66" si="54">SUMIFS(J$7:J$56,$D$7:$D$56,$D58)</f>
        <v>37</v>
      </c>
      <c r="K58" s="43">
        <f t="shared" si="54"/>
        <v>0</v>
      </c>
      <c r="L58" s="43">
        <f t="shared" si="54"/>
        <v>180</v>
      </c>
      <c r="M58" s="43">
        <f t="shared" ref="M58:N58" si="55">SUMIFS(M$7:M$56,$D$7:$D$56,$D58)</f>
        <v>153</v>
      </c>
      <c r="N58" s="43">
        <f t="shared" si="55"/>
        <v>0</v>
      </c>
      <c r="R58" s="35">
        <f t="shared" ref="R58:AA66" si="56">IF($D58=""," ", SUMIFS(R$7:R$56,$D$7:$D$56,$D58))</f>
        <v>0</v>
      </c>
      <c r="S58" s="35">
        <f t="shared" si="56"/>
        <v>0</v>
      </c>
      <c r="T58" s="35">
        <f t="shared" si="56"/>
        <v>0</v>
      </c>
      <c r="U58" s="35">
        <f t="shared" si="56"/>
        <v>0</v>
      </c>
      <c r="V58" s="35">
        <f t="shared" si="56"/>
        <v>0</v>
      </c>
      <c r="W58" s="35">
        <f t="shared" si="56"/>
        <v>0</v>
      </c>
      <c r="X58" s="35">
        <f t="shared" si="56"/>
        <v>0</v>
      </c>
      <c r="Y58" s="35">
        <f t="shared" si="56"/>
        <v>0</v>
      </c>
      <c r="Z58" s="35">
        <f t="shared" si="56"/>
        <v>0</v>
      </c>
      <c r="AA58" s="35">
        <f t="shared" si="56"/>
        <v>0</v>
      </c>
      <c r="AB58" s="35">
        <f t="shared" ref="AB58:AK66" si="57">IF($D58=""," ", SUMIFS(AB$7:AB$56,$D$7:$D$56,$D58))</f>
        <v>0</v>
      </c>
      <c r="AC58" s="35">
        <f t="shared" si="57"/>
        <v>0</v>
      </c>
      <c r="AD58" s="35">
        <f t="shared" si="57"/>
        <v>0</v>
      </c>
      <c r="AE58" s="35">
        <f t="shared" si="57"/>
        <v>0</v>
      </c>
      <c r="AF58" s="35">
        <f t="shared" si="57"/>
        <v>0</v>
      </c>
      <c r="AG58" s="35">
        <f t="shared" si="57"/>
        <v>0</v>
      </c>
      <c r="AH58" s="35">
        <f t="shared" si="57"/>
        <v>0</v>
      </c>
      <c r="AI58" s="35">
        <f t="shared" si="57"/>
        <v>0</v>
      </c>
      <c r="AJ58" s="35">
        <f t="shared" si="57"/>
        <v>0</v>
      </c>
      <c r="AK58" s="35">
        <f t="shared" si="57"/>
        <v>0</v>
      </c>
      <c r="AL58" s="35">
        <f t="shared" ref="AL58:AU66" si="58">IF($D58=""," ", SUMIFS(AL$7:AL$56,$D$7:$D$56,$D58))</f>
        <v>0</v>
      </c>
      <c r="AM58" s="35">
        <f t="shared" si="58"/>
        <v>0</v>
      </c>
      <c r="AN58" s="35">
        <f t="shared" si="58"/>
        <v>0</v>
      </c>
      <c r="AO58" s="35">
        <f t="shared" si="58"/>
        <v>0</v>
      </c>
      <c r="AP58" s="35">
        <f t="shared" si="58"/>
        <v>0</v>
      </c>
      <c r="AQ58" s="35">
        <f t="shared" si="58"/>
        <v>0</v>
      </c>
      <c r="AR58" s="35">
        <f t="shared" si="58"/>
        <v>0</v>
      </c>
      <c r="AS58" s="35">
        <f t="shared" si="58"/>
        <v>0</v>
      </c>
      <c r="AT58" s="35">
        <f t="shared" si="58"/>
        <v>1</v>
      </c>
      <c r="AU58" s="35">
        <f t="shared" si="58"/>
        <v>1</v>
      </c>
      <c r="AV58" s="35">
        <f t="shared" ref="AV58:BE66" si="59">IF($D58=""," ", SUMIFS(AV$7:AV$56,$D$7:$D$56,$D58))</f>
        <v>1</v>
      </c>
      <c r="AW58" s="35">
        <f t="shared" si="59"/>
        <v>1</v>
      </c>
      <c r="AX58" s="35">
        <f t="shared" si="59"/>
        <v>1</v>
      </c>
      <c r="AY58" s="35">
        <f t="shared" si="59"/>
        <v>1</v>
      </c>
      <c r="AZ58" s="35">
        <f t="shared" si="59"/>
        <v>1</v>
      </c>
      <c r="BA58" s="35">
        <f t="shared" si="59"/>
        <v>1</v>
      </c>
      <c r="BB58" s="35">
        <f t="shared" si="59"/>
        <v>1</v>
      </c>
      <c r="BC58" s="35">
        <f t="shared" si="59"/>
        <v>1</v>
      </c>
      <c r="BD58" s="35">
        <f t="shared" si="59"/>
        <v>1</v>
      </c>
      <c r="BE58" s="35">
        <f t="shared" si="59"/>
        <v>1</v>
      </c>
      <c r="BF58" s="35">
        <f t="shared" ref="BF58:BO66" si="60">IF($D58=""," ", SUMIFS(BF$7:BF$56,$D$7:$D$56,$D58))</f>
        <v>1</v>
      </c>
      <c r="BG58" s="35">
        <f t="shared" si="60"/>
        <v>1</v>
      </c>
      <c r="BH58" s="35">
        <f t="shared" si="60"/>
        <v>1</v>
      </c>
      <c r="BI58" s="35">
        <f t="shared" si="60"/>
        <v>1</v>
      </c>
      <c r="BJ58" s="35">
        <f t="shared" si="60"/>
        <v>1</v>
      </c>
      <c r="BK58" s="35">
        <f t="shared" si="60"/>
        <v>1</v>
      </c>
      <c r="BL58" s="35">
        <f t="shared" si="60"/>
        <v>1</v>
      </c>
      <c r="BM58" s="35">
        <f t="shared" si="60"/>
        <v>1</v>
      </c>
      <c r="BN58" s="35">
        <f t="shared" si="60"/>
        <v>1</v>
      </c>
      <c r="BO58" s="35">
        <f t="shared" si="60"/>
        <v>1</v>
      </c>
      <c r="BP58" s="35">
        <f t="shared" ref="BP58:BY66" si="61">IF($D58=""," ", SUMIFS(BP$7:BP$56,$D$7:$D$56,$D58))</f>
        <v>1</v>
      </c>
      <c r="BQ58" s="35">
        <f t="shared" si="61"/>
        <v>1</v>
      </c>
      <c r="BR58" s="35">
        <f t="shared" si="61"/>
        <v>1</v>
      </c>
      <c r="BS58" s="35">
        <f t="shared" si="61"/>
        <v>1</v>
      </c>
      <c r="BT58" s="35">
        <f t="shared" si="61"/>
        <v>1</v>
      </c>
      <c r="BU58" s="35">
        <f t="shared" si="61"/>
        <v>1</v>
      </c>
      <c r="BV58" s="35">
        <f t="shared" si="61"/>
        <v>1</v>
      </c>
      <c r="BW58" s="35">
        <f t="shared" si="61"/>
        <v>1</v>
      </c>
      <c r="BX58" s="35">
        <f t="shared" si="61"/>
        <v>1</v>
      </c>
      <c r="BY58" s="35">
        <f t="shared" si="61"/>
        <v>1</v>
      </c>
      <c r="BZ58" s="35">
        <f t="shared" ref="BZ58:CI66" si="62">IF($D58=""," ", SUMIFS(BZ$7:BZ$56,$D$7:$D$56,$D58))</f>
        <v>1</v>
      </c>
      <c r="CA58" s="35">
        <f t="shared" si="62"/>
        <v>1</v>
      </c>
      <c r="CB58" s="35">
        <f t="shared" si="62"/>
        <v>1</v>
      </c>
      <c r="CC58" s="35">
        <f t="shared" si="62"/>
        <v>1</v>
      </c>
      <c r="CD58" s="35">
        <f t="shared" si="62"/>
        <v>1</v>
      </c>
      <c r="CE58" s="35">
        <f t="shared" si="62"/>
        <v>1</v>
      </c>
      <c r="CF58" s="35">
        <f t="shared" si="62"/>
        <v>1</v>
      </c>
      <c r="CG58" s="35">
        <f t="shared" si="62"/>
        <v>1</v>
      </c>
      <c r="CH58" s="35">
        <f t="shared" si="62"/>
        <v>1</v>
      </c>
      <c r="CI58" s="35">
        <f t="shared" si="62"/>
        <v>1</v>
      </c>
      <c r="CJ58" s="35">
        <f t="shared" ref="CJ58:CS66" si="63">IF($D58=""," ", SUMIFS(CJ$7:CJ$56,$D$7:$D$56,$D58))</f>
        <v>1</v>
      </c>
      <c r="CK58" s="35">
        <f t="shared" si="63"/>
        <v>0</v>
      </c>
      <c r="CL58" s="35">
        <f t="shared" si="63"/>
        <v>0</v>
      </c>
      <c r="CM58" s="35">
        <f t="shared" si="63"/>
        <v>0</v>
      </c>
      <c r="CN58" s="35">
        <f t="shared" si="63"/>
        <v>0</v>
      </c>
      <c r="CO58" s="35">
        <f t="shared" si="63"/>
        <v>0</v>
      </c>
      <c r="CP58" s="35">
        <f t="shared" si="63"/>
        <v>0</v>
      </c>
      <c r="CQ58" s="35">
        <f t="shared" si="63"/>
        <v>0</v>
      </c>
      <c r="CR58" s="35">
        <f t="shared" si="63"/>
        <v>0</v>
      </c>
      <c r="CS58" s="35">
        <f t="shared" si="63"/>
        <v>0</v>
      </c>
      <c r="CT58" s="35">
        <f t="shared" ref="CT58:CZ66" si="64">IF($D58=""," ", SUMIFS(CT$7:CT$56,$D$7:$D$56,$D58))</f>
        <v>0</v>
      </c>
      <c r="CU58" s="35">
        <f t="shared" si="64"/>
        <v>0</v>
      </c>
      <c r="CV58" s="35">
        <f t="shared" si="64"/>
        <v>0</v>
      </c>
      <c r="CW58" s="35">
        <f t="shared" si="64"/>
        <v>0</v>
      </c>
      <c r="CX58" s="35">
        <f t="shared" si="64"/>
        <v>0</v>
      </c>
      <c r="CY58" s="35">
        <f t="shared" si="64"/>
        <v>0</v>
      </c>
      <c r="CZ58" s="35">
        <f t="shared" si="64"/>
        <v>0</v>
      </c>
    </row>
    <row r="59" spans="1:104" x14ac:dyDescent="0.2">
      <c r="A59" s="90"/>
      <c r="B59" s="1"/>
      <c r="C59" s="29" t="str">
        <v>CPT</v>
      </c>
      <c r="D59" s="29" t="str">
        <v>CPT (cables) / Installation</v>
      </c>
      <c r="E59" s="42">
        <f t="shared" si="53"/>
        <v>2</v>
      </c>
      <c r="F59" s="70">
        <f t="shared" ref="F59:F66" si="65">AVERAGEIFS($R59:$CZ59,$R$57:$CZ$57,MAX($R$57:$CZ$57))</f>
        <v>1</v>
      </c>
      <c r="I59" s="43">
        <f>IF(ISBLANK(C59),"",SUM(R59:CZ59))</f>
        <v>56</v>
      </c>
      <c r="J59" s="43">
        <f t="shared" si="54"/>
        <v>47</v>
      </c>
      <c r="K59" s="43">
        <f t="shared" si="54"/>
        <v>36</v>
      </c>
      <c r="L59" s="43">
        <f t="shared" si="54"/>
        <v>234</v>
      </c>
      <c r="M59" s="43">
        <f t="shared" ref="M59:N66" si="66">SUMIFS(M$7:M$56,$D$7:$D$56,$D59)</f>
        <v>153</v>
      </c>
      <c r="N59" s="43">
        <f t="shared" si="66"/>
        <v>0</v>
      </c>
      <c r="R59" s="35">
        <f t="shared" si="56"/>
        <v>0</v>
      </c>
      <c r="S59" s="35">
        <f t="shared" si="56"/>
        <v>0</v>
      </c>
      <c r="T59" s="35">
        <f t="shared" si="56"/>
        <v>0</v>
      </c>
      <c r="U59" s="35">
        <f t="shared" si="56"/>
        <v>0</v>
      </c>
      <c r="V59" s="35">
        <f t="shared" si="56"/>
        <v>0</v>
      </c>
      <c r="W59" s="35">
        <f t="shared" si="56"/>
        <v>0</v>
      </c>
      <c r="X59" s="35">
        <f t="shared" si="56"/>
        <v>0</v>
      </c>
      <c r="Y59" s="35">
        <f t="shared" si="56"/>
        <v>0</v>
      </c>
      <c r="Z59" s="35">
        <f t="shared" si="56"/>
        <v>0</v>
      </c>
      <c r="AA59" s="35">
        <f t="shared" si="56"/>
        <v>0</v>
      </c>
      <c r="AB59" s="35">
        <f t="shared" si="57"/>
        <v>0</v>
      </c>
      <c r="AC59" s="35">
        <f t="shared" si="57"/>
        <v>0</v>
      </c>
      <c r="AD59" s="35">
        <f t="shared" si="57"/>
        <v>0</v>
      </c>
      <c r="AE59" s="35">
        <f t="shared" si="57"/>
        <v>0</v>
      </c>
      <c r="AF59" s="35">
        <f t="shared" si="57"/>
        <v>0</v>
      </c>
      <c r="AG59" s="35">
        <f t="shared" si="57"/>
        <v>1</v>
      </c>
      <c r="AH59" s="35">
        <f t="shared" si="57"/>
        <v>1</v>
      </c>
      <c r="AI59" s="35">
        <f t="shared" si="57"/>
        <v>1</v>
      </c>
      <c r="AJ59" s="35">
        <f t="shared" si="57"/>
        <v>1</v>
      </c>
      <c r="AK59" s="35">
        <f t="shared" si="57"/>
        <v>1</v>
      </c>
      <c r="AL59" s="35">
        <f t="shared" si="58"/>
        <v>1</v>
      </c>
      <c r="AM59" s="35">
        <f t="shared" si="58"/>
        <v>1</v>
      </c>
      <c r="AN59" s="35">
        <f t="shared" si="58"/>
        <v>1</v>
      </c>
      <c r="AO59" s="35">
        <f t="shared" si="58"/>
        <v>1</v>
      </c>
      <c r="AP59" s="35">
        <f t="shared" si="58"/>
        <v>1</v>
      </c>
      <c r="AQ59" s="35">
        <f t="shared" si="58"/>
        <v>1</v>
      </c>
      <c r="AR59" s="35">
        <f t="shared" si="58"/>
        <v>1</v>
      </c>
      <c r="AS59" s="35">
        <f t="shared" si="58"/>
        <v>1</v>
      </c>
      <c r="AT59" s="35">
        <f t="shared" si="58"/>
        <v>1</v>
      </c>
      <c r="AU59" s="35">
        <f t="shared" si="58"/>
        <v>1</v>
      </c>
      <c r="AV59" s="35">
        <f t="shared" si="59"/>
        <v>1</v>
      </c>
      <c r="AW59" s="35">
        <f t="shared" si="59"/>
        <v>1</v>
      </c>
      <c r="AX59" s="35">
        <f t="shared" si="59"/>
        <v>1</v>
      </c>
      <c r="AY59" s="35">
        <f t="shared" si="59"/>
        <v>1</v>
      </c>
      <c r="AZ59" s="35">
        <f t="shared" si="59"/>
        <v>1</v>
      </c>
      <c r="BA59" s="35">
        <f t="shared" si="59"/>
        <v>1</v>
      </c>
      <c r="BB59" s="35">
        <f t="shared" si="59"/>
        <v>1</v>
      </c>
      <c r="BC59" s="35">
        <f t="shared" si="59"/>
        <v>1</v>
      </c>
      <c r="BD59" s="35">
        <f t="shared" si="59"/>
        <v>1</v>
      </c>
      <c r="BE59" s="35">
        <f t="shared" si="59"/>
        <v>1</v>
      </c>
      <c r="BF59" s="35">
        <f t="shared" si="60"/>
        <v>1</v>
      </c>
      <c r="BG59" s="35">
        <f t="shared" si="60"/>
        <v>1</v>
      </c>
      <c r="BH59" s="35">
        <f t="shared" si="60"/>
        <v>1</v>
      </c>
      <c r="BI59" s="35">
        <f t="shared" si="60"/>
        <v>1</v>
      </c>
      <c r="BJ59" s="35">
        <f t="shared" si="60"/>
        <v>1</v>
      </c>
      <c r="BK59" s="35">
        <f t="shared" si="60"/>
        <v>1</v>
      </c>
      <c r="BL59" s="35">
        <f t="shared" si="60"/>
        <v>1</v>
      </c>
      <c r="BM59" s="35">
        <f t="shared" si="60"/>
        <v>1</v>
      </c>
      <c r="BN59" s="35">
        <f t="shared" si="60"/>
        <v>1</v>
      </c>
      <c r="BO59" s="35">
        <f t="shared" si="60"/>
        <v>1</v>
      </c>
      <c r="BP59" s="35">
        <f t="shared" si="61"/>
        <v>1</v>
      </c>
      <c r="BQ59" s="35">
        <f t="shared" si="61"/>
        <v>1</v>
      </c>
      <c r="BR59" s="35">
        <f t="shared" si="61"/>
        <v>1</v>
      </c>
      <c r="BS59" s="35">
        <f t="shared" si="61"/>
        <v>1</v>
      </c>
      <c r="BT59" s="35">
        <f t="shared" si="61"/>
        <v>1</v>
      </c>
      <c r="BU59" s="35">
        <f t="shared" si="61"/>
        <v>1</v>
      </c>
      <c r="BV59" s="35">
        <f t="shared" si="61"/>
        <v>1</v>
      </c>
      <c r="BW59" s="35">
        <f t="shared" si="61"/>
        <v>1</v>
      </c>
      <c r="BX59" s="35">
        <f t="shared" si="61"/>
        <v>1</v>
      </c>
      <c r="BY59" s="35">
        <f t="shared" si="61"/>
        <v>1</v>
      </c>
      <c r="BZ59" s="35">
        <f t="shared" si="62"/>
        <v>1</v>
      </c>
      <c r="CA59" s="35">
        <f t="shared" si="62"/>
        <v>1</v>
      </c>
      <c r="CB59" s="35">
        <f t="shared" si="62"/>
        <v>1</v>
      </c>
      <c r="CC59" s="35">
        <f t="shared" si="62"/>
        <v>1</v>
      </c>
      <c r="CD59" s="35">
        <f t="shared" si="62"/>
        <v>1</v>
      </c>
      <c r="CE59" s="35">
        <f t="shared" si="62"/>
        <v>1</v>
      </c>
      <c r="CF59" s="35">
        <f t="shared" si="62"/>
        <v>1</v>
      </c>
      <c r="CG59" s="35">
        <f t="shared" si="62"/>
        <v>1</v>
      </c>
      <c r="CH59" s="35">
        <f t="shared" si="62"/>
        <v>1</v>
      </c>
      <c r="CI59" s="35">
        <f t="shared" si="62"/>
        <v>1</v>
      </c>
      <c r="CJ59" s="35">
        <f t="shared" si="63"/>
        <v>1</v>
      </c>
      <c r="CK59" s="35">
        <f t="shared" si="63"/>
        <v>0</v>
      </c>
      <c r="CL59" s="35">
        <f t="shared" si="63"/>
        <v>0</v>
      </c>
      <c r="CM59" s="35">
        <f t="shared" si="63"/>
        <v>0</v>
      </c>
      <c r="CN59" s="35">
        <f t="shared" si="63"/>
        <v>0</v>
      </c>
      <c r="CO59" s="35">
        <f t="shared" si="63"/>
        <v>0</v>
      </c>
      <c r="CP59" s="35">
        <f t="shared" si="63"/>
        <v>0</v>
      </c>
      <c r="CQ59" s="35">
        <f t="shared" si="63"/>
        <v>0</v>
      </c>
      <c r="CR59" s="35">
        <f t="shared" si="63"/>
        <v>0</v>
      </c>
      <c r="CS59" s="35">
        <f t="shared" si="63"/>
        <v>0</v>
      </c>
      <c r="CT59" s="35">
        <f t="shared" si="64"/>
        <v>0</v>
      </c>
      <c r="CU59" s="35">
        <f t="shared" si="64"/>
        <v>0</v>
      </c>
      <c r="CV59" s="35">
        <f t="shared" si="64"/>
        <v>0</v>
      </c>
      <c r="CW59" s="35">
        <f t="shared" si="64"/>
        <v>0</v>
      </c>
      <c r="CX59" s="35">
        <f t="shared" si="64"/>
        <v>0</v>
      </c>
      <c r="CY59" s="35">
        <f t="shared" si="64"/>
        <v>0</v>
      </c>
      <c r="CZ59" s="35">
        <f t="shared" si="64"/>
        <v>0</v>
      </c>
    </row>
    <row r="60" spans="1:104" x14ac:dyDescent="0.2">
      <c r="A60" s="90"/>
      <c r="B60" s="1"/>
      <c r="C60" s="29" t="str">
        <v>DAQ</v>
      </c>
      <c r="D60" s="29" t="str">
        <v>ICECUBE Integration</v>
      </c>
      <c r="E60" s="42">
        <f t="shared" si="53"/>
        <v>1</v>
      </c>
      <c r="F60" s="70">
        <f t="shared" si="65"/>
        <v>1</v>
      </c>
      <c r="I60" s="43">
        <f t="shared" ref="I60:I66" si="67">IF(ISBLANK(C60),"",SUM(R60:CZ60))</f>
        <v>47</v>
      </c>
      <c r="J60" s="43">
        <f t="shared" si="54"/>
        <v>40</v>
      </c>
      <c r="K60" s="43">
        <f t="shared" si="54"/>
        <v>0</v>
      </c>
      <c r="L60" s="43">
        <f t="shared" si="54"/>
        <v>126</v>
      </c>
      <c r="M60" s="43">
        <f t="shared" si="66"/>
        <v>234</v>
      </c>
      <c r="N60" s="43">
        <f t="shared" si="66"/>
        <v>0</v>
      </c>
      <c r="R60" s="35">
        <f t="shared" si="56"/>
        <v>0</v>
      </c>
      <c r="S60" s="35">
        <f t="shared" si="56"/>
        <v>0</v>
      </c>
      <c r="T60" s="35">
        <f t="shared" si="56"/>
        <v>0</v>
      </c>
      <c r="U60" s="35">
        <f t="shared" si="56"/>
        <v>0</v>
      </c>
      <c r="V60" s="35">
        <f t="shared" si="56"/>
        <v>0</v>
      </c>
      <c r="W60" s="35">
        <f t="shared" si="56"/>
        <v>0</v>
      </c>
      <c r="X60" s="35">
        <f t="shared" si="56"/>
        <v>0</v>
      </c>
      <c r="Y60" s="35">
        <f t="shared" si="56"/>
        <v>0</v>
      </c>
      <c r="Z60" s="35">
        <f t="shared" si="56"/>
        <v>0</v>
      </c>
      <c r="AA60" s="35">
        <f t="shared" si="56"/>
        <v>0</v>
      </c>
      <c r="AB60" s="35">
        <f t="shared" si="57"/>
        <v>0</v>
      </c>
      <c r="AC60" s="35">
        <f t="shared" si="57"/>
        <v>0</v>
      </c>
      <c r="AD60" s="35">
        <f t="shared" si="57"/>
        <v>0</v>
      </c>
      <c r="AE60" s="35">
        <f t="shared" si="57"/>
        <v>0</v>
      </c>
      <c r="AF60" s="35">
        <f t="shared" si="57"/>
        <v>0</v>
      </c>
      <c r="AG60" s="35">
        <f t="shared" si="57"/>
        <v>0</v>
      </c>
      <c r="AH60" s="35">
        <f t="shared" si="57"/>
        <v>0</v>
      </c>
      <c r="AI60" s="35">
        <f t="shared" si="57"/>
        <v>0</v>
      </c>
      <c r="AJ60" s="35">
        <f t="shared" si="57"/>
        <v>0</v>
      </c>
      <c r="AK60" s="35">
        <f t="shared" si="57"/>
        <v>0</v>
      </c>
      <c r="AL60" s="35">
        <f t="shared" si="58"/>
        <v>0</v>
      </c>
      <c r="AM60" s="35">
        <f t="shared" si="58"/>
        <v>0</v>
      </c>
      <c r="AN60" s="35">
        <f t="shared" si="58"/>
        <v>0</v>
      </c>
      <c r="AO60" s="35">
        <f t="shared" si="58"/>
        <v>0</v>
      </c>
      <c r="AP60" s="35">
        <f t="shared" si="58"/>
        <v>0</v>
      </c>
      <c r="AQ60" s="35">
        <f t="shared" si="58"/>
        <v>0</v>
      </c>
      <c r="AR60" s="35">
        <f t="shared" si="58"/>
        <v>0</v>
      </c>
      <c r="AS60" s="35">
        <f t="shared" si="58"/>
        <v>0</v>
      </c>
      <c r="AT60" s="35">
        <f t="shared" si="58"/>
        <v>0</v>
      </c>
      <c r="AU60" s="35">
        <f t="shared" si="58"/>
        <v>0</v>
      </c>
      <c r="AV60" s="35">
        <f t="shared" si="59"/>
        <v>0</v>
      </c>
      <c r="AW60" s="35">
        <f t="shared" si="59"/>
        <v>0</v>
      </c>
      <c r="AX60" s="35">
        <f t="shared" si="59"/>
        <v>0</v>
      </c>
      <c r="AY60" s="35">
        <f t="shared" si="59"/>
        <v>0</v>
      </c>
      <c r="AZ60" s="35">
        <f t="shared" si="59"/>
        <v>0</v>
      </c>
      <c r="BA60" s="35">
        <f t="shared" si="59"/>
        <v>1</v>
      </c>
      <c r="BB60" s="35">
        <f t="shared" si="59"/>
        <v>1</v>
      </c>
      <c r="BC60" s="35">
        <f t="shared" si="59"/>
        <v>1</v>
      </c>
      <c r="BD60" s="35">
        <f t="shared" si="59"/>
        <v>1</v>
      </c>
      <c r="BE60" s="35">
        <f t="shared" si="59"/>
        <v>1</v>
      </c>
      <c r="BF60" s="35">
        <f t="shared" si="60"/>
        <v>1</v>
      </c>
      <c r="BG60" s="35">
        <f t="shared" si="60"/>
        <v>1</v>
      </c>
      <c r="BH60" s="35">
        <f t="shared" si="60"/>
        <v>1</v>
      </c>
      <c r="BI60" s="35">
        <f t="shared" si="60"/>
        <v>1</v>
      </c>
      <c r="BJ60" s="35">
        <f t="shared" si="60"/>
        <v>1</v>
      </c>
      <c r="BK60" s="35">
        <f t="shared" si="60"/>
        <v>1</v>
      </c>
      <c r="BL60" s="35">
        <f t="shared" si="60"/>
        <v>1</v>
      </c>
      <c r="BM60" s="35">
        <f t="shared" si="60"/>
        <v>1</v>
      </c>
      <c r="BN60" s="35">
        <f t="shared" si="60"/>
        <v>1</v>
      </c>
      <c r="BO60" s="35">
        <f t="shared" si="60"/>
        <v>1</v>
      </c>
      <c r="BP60" s="35">
        <f t="shared" si="61"/>
        <v>1</v>
      </c>
      <c r="BQ60" s="35">
        <f t="shared" si="61"/>
        <v>1</v>
      </c>
      <c r="BR60" s="35">
        <f t="shared" si="61"/>
        <v>1</v>
      </c>
      <c r="BS60" s="35">
        <f t="shared" si="61"/>
        <v>1</v>
      </c>
      <c r="BT60" s="35">
        <f t="shared" si="61"/>
        <v>1</v>
      </c>
      <c r="BU60" s="35">
        <f t="shared" si="61"/>
        <v>1</v>
      </c>
      <c r="BV60" s="35">
        <f t="shared" si="61"/>
        <v>1</v>
      </c>
      <c r="BW60" s="35">
        <f t="shared" si="61"/>
        <v>1</v>
      </c>
      <c r="BX60" s="35">
        <f t="shared" si="61"/>
        <v>1</v>
      </c>
      <c r="BY60" s="35">
        <f t="shared" si="61"/>
        <v>1</v>
      </c>
      <c r="BZ60" s="35">
        <f t="shared" si="62"/>
        <v>1</v>
      </c>
      <c r="CA60" s="35">
        <f t="shared" si="62"/>
        <v>1</v>
      </c>
      <c r="CB60" s="35">
        <f t="shared" si="62"/>
        <v>1</v>
      </c>
      <c r="CC60" s="35">
        <f t="shared" si="62"/>
        <v>1</v>
      </c>
      <c r="CD60" s="35">
        <f t="shared" si="62"/>
        <v>1</v>
      </c>
      <c r="CE60" s="35">
        <f t="shared" si="62"/>
        <v>1</v>
      </c>
      <c r="CF60" s="35">
        <f t="shared" si="62"/>
        <v>1</v>
      </c>
      <c r="CG60" s="35">
        <f t="shared" si="62"/>
        <v>1</v>
      </c>
      <c r="CH60" s="35">
        <f t="shared" si="62"/>
        <v>1</v>
      </c>
      <c r="CI60" s="35">
        <f t="shared" si="62"/>
        <v>1</v>
      </c>
      <c r="CJ60" s="35">
        <f t="shared" si="63"/>
        <v>1</v>
      </c>
      <c r="CK60" s="35">
        <f t="shared" si="63"/>
        <v>1</v>
      </c>
      <c r="CL60" s="35">
        <f t="shared" si="63"/>
        <v>1</v>
      </c>
      <c r="CM60" s="35">
        <f t="shared" si="63"/>
        <v>1</v>
      </c>
      <c r="CN60" s="35">
        <f t="shared" si="63"/>
        <v>1</v>
      </c>
      <c r="CO60" s="35">
        <f t="shared" si="63"/>
        <v>1</v>
      </c>
      <c r="CP60" s="35">
        <f t="shared" si="63"/>
        <v>1</v>
      </c>
      <c r="CQ60" s="35">
        <f t="shared" si="63"/>
        <v>1</v>
      </c>
      <c r="CR60" s="35">
        <f t="shared" si="63"/>
        <v>1</v>
      </c>
      <c r="CS60" s="35">
        <f t="shared" si="63"/>
        <v>1</v>
      </c>
      <c r="CT60" s="35">
        <f t="shared" si="64"/>
        <v>1</v>
      </c>
      <c r="CU60" s="35">
        <f t="shared" si="64"/>
        <v>1</v>
      </c>
      <c r="CV60" s="35">
        <f t="shared" si="64"/>
        <v>0</v>
      </c>
      <c r="CW60" s="35">
        <f t="shared" si="64"/>
        <v>0</v>
      </c>
      <c r="CX60" s="35">
        <f t="shared" si="64"/>
        <v>0</v>
      </c>
      <c r="CY60" s="35">
        <f t="shared" si="64"/>
        <v>0</v>
      </c>
      <c r="CZ60" s="35">
        <f t="shared" si="64"/>
        <v>0</v>
      </c>
    </row>
    <row r="61" spans="1:104" x14ac:dyDescent="0.2">
      <c r="A61" s="90"/>
      <c r="B61" s="1"/>
      <c r="C61" s="29" t="str">
        <v>DAQ</v>
      </c>
      <c r="D61" s="29" t="str">
        <v>SPAT SME</v>
      </c>
      <c r="E61" s="42">
        <f t="shared" si="53"/>
        <v>1</v>
      </c>
      <c r="F61" s="70">
        <f t="shared" si="65"/>
        <v>1</v>
      </c>
      <c r="I61" s="43">
        <f t="shared" si="67"/>
        <v>59</v>
      </c>
      <c r="J61" s="43">
        <f t="shared" si="54"/>
        <v>48</v>
      </c>
      <c r="K61" s="43">
        <f t="shared" si="54"/>
        <v>72</v>
      </c>
      <c r="L61" s="43">
        <f t="shared" si="54"/>
        <v>234</v>
      </c>
      <c r="M61" s="43">
        <f t="shared" si="66"/>
        <v>126</v>
      </c>
      <c r="N61" s="43">
        <f t="shared" si="66"/>
        <v>0</v>
      </c>
      <c r="R61" s="35">
        <f t="shared" si="56"/>
        <v>0</v>
      </c>
      <c r="S61" s="35">
        <f t="shared" si="56"/>
        <v>0</v>
      </c>
      <c r="T61" s="35">
        <f t="shared" si="56"/>
        <v>0</v>
      </c>
      <c r="U61" s="35">
        <f t="shared" si="56"/>
        <v>0</v>
      </c>
      <c r="V61" s="35">
        <f t="shared" si="56"/>
        <v>0</v>
      </c>
      <c r="W61" s="35">
        <f t="shared" si="56"/>
        <v>0</v>
      </c>
      <c r="X61" s="35">
        <f t="shared" si="56"/>
        <v>0</v>
      </c>
      <c r="Y61" s="35">
        <f t="shared" si="56"/>
        <v>0</v>
      </c>
      <c r="Z61" s="35">
        <f t="shared" si="56"/>
        <v>0</v>
      </c>
      <c r="AA61" s="35">
        <f t="shared" si="56"/>
        <v>0</v>
      </c>
      <c r="AB61" s="35">
        <f t="shared" si="57"/>
        <v>1</v>
      </c>
      <c r="AC61" s="35">
        <f t="shared" si="57"/>
        <v>1</v>
      </c>
      <c r="AD61" s="35">
        <f t="shared" si="57"/>
        <v>1</v>
      </c>
      <c r="AE61" s="35">
        <f t="shared" si="57"/>
        <v>1</v>
      </c>
      <c r="AF61" s="35">
        <f t="shared" si="57"/>
        <v>1</v>
      </c>
      <c r="AG61" s="35">
        <f t="shared" si="57"/>
        <v>1</v>
      </c>
      <c r="AH61" s="35">
        <f t="shared" si="57"/>
        <v>1</v>
      </c>
      <c r="AI61" s="35">
        <f t="shared" si="57"/>
        <v>1</v>
      </c>
      <c r="AJ61" s="35">
        <f t="shared" si="57"/>
        <v>1</v>
      </c>
      <c r="AK61" s="35">
        <f t="shared" si="57"/>
        <v>1</v>
      </c>
      <c r="AL61" s="35">
        <f t="shared" si="58"/>
        <v>1</v>
      </c>
      <c r="AM61" s="35">
        <f t="shared" si="58"/>
        <v>1</v>
      </c>
      <c r="AN61" s="35">
        <f t="shared" si="58"/>
        <v>1</v>
      </c>
      <c r="AO61" s="35">
        <f t="shared" si="58"/>
        <v>1</v>
      </c>
      <c r="AP61" s="35">
        <f t="shared" si="58"/>
        <v>1</v>
      </c>
      <c r="AQ61" s="35">
        <f t="shared" si="58"/>
        <v>1</v>
      </c>
      <c r="AR61" s="35">
        <f t="shared" si="58"/>
        <v>1</v>
      </c>
      <c r="AS61" s="35">
        <f t="shared" si="58"/>
        <v>1</v>
      </c>
      <c r="AT61" s="35">
        <f t="shared" si="58"/>
        <v>1</v>
      </c>
      <c r="AU61" s="35">
        <f t="shared" si="58"/>
        <v>1</v>
      </c>
      <c r="AV61" s="35">
        <f t="shared" si="59"/>
        <v>1</v>
      </c>
      <c r="AW61" s="35">
        <f t="shared" si="59"/>
        <v>1</v>
      </c>
      <c r="AX61" s="35">
        <f t="shared" si="59"/>
        <v>1</v>
      </c>
      <c r="AY61" s="35">
        <f t="shared" si="59"/>
        <v>1</v>
      </c>
      <c r="AZ61" s="35">
        <f t="shared" si="59"/>
        <v>1</v>
      </c>
      <c r="BA61" s="35">
        <f t="shared" si="59"/>
        <v>1</v>
      </c>
      <c r="BB61" s="35">
        <f t="shared" si="59"/>
        <v>1</v>
      </c>
      <c r="BC61" s="35">
        <f t="shared" si="59"/>
        <v>1</v>
      </c>
      <c r="BD61" s="35">
        <f t="shared" si="59"/>
        <v>1</v>
      </c>
      <c r="BE61" s="35">
        <f t="shared" si="59"/>
        <v>1</v>
      </c>
      <c r="BF61" s="35">
        <f t="shared" si="60"/>
        <v>1</v>
      </c>
      <c r="BG61" s="35">
        <f t="shared" si="60"/>
        <v>1</v>
      </c>
      <c r="BH61" s="35">
        <f t="shared" si="60"/>
        <v>1</v>
      </c>
      <c r="BI61" s="35">
        <f t="shared" si="60"/>
        <v>1</v>
      </c>
      <c r="BJ61" s="35">
        <f t="shared" si="60"/>
        <v>1</v>
      </c>
      <c r="BK61" s="35">
        <f t="shared" si="60"/>
        <v>1</v>
      </c>
      <c r="BL61" s="35">
        <f t="shared" si="60"/>
        <v>1</v>
      </c>
      <c r="BM61" s="35">
        <f t="shared" si="60"/>
        <v>1</v>
      </c>
      <c r="BN61" s="35">
        <f t="shared" si="60"/>
        <v>1</v>
      </c>
      <c r="BO61" s="35">
        <f t="shared" si="60"/>
        <v>1</v>
      </c>
      <c r="BP61" s="35">
        <f t="shared" si="61"/>
        <v>1</v>
      </c>
      <c r="BQ61" s="35">
        <f t="shared" si="61"/>
        <v>1</v>
      </c>
      <c r="BR61" s="35">
        <f t="shared" si="61"/>
        <v>1</v>
      </c>
      <c r="BS61" s="35">
        <f t="shared" si="61"/>
        <v>1</v>
      </c>
      <c r="BT61" s="35">
        <f t="shared" si="61"/>
        <v>1</v>
      </c>
      <c r="BU61" s="35">
        <f t="shared" si="61"/>
        <v>1</v>
      </c>
      <c r="BV61" s="35">
        <f t="shared" si="61"/>
        <v>1</v>
      </c>
      <c r="BW61" s="35">
        <f t="shared" si="61"/>
        <v>1</v>
      </c>
      <c r="BX61" s="35">
        <f t="shared" si="61"/>
        <v>1</v>
      </c>
      <c r="BY61" s="35">
        <f t="shared" si="61"/>
        <v>1</v>
      </c>
      <c r="BZ61" s="35">
        <f t="shared" si="62"/>
        <v>1</v>
      </c>
      <c r="CA61" s="35">
        <f t="shared" si="62"/>
        <v>1</v>
      </c>
      <c r="CB61" s="35">
        <f t="shared" si="62"/>
        <v>1</v>
      </c>
      <c r="CC61" s="35">
        <f t="shared" si="62"/>
        <v>1</v>
      </c>
      <c r="CD61" s="35">
        <f t="shared" si="62"/>
        <v>1</v>
      </c>
      <c r="CE61" s="35">
        <f t="shared" si="62"/>
        <v>1</v>
      </c>
      <c r="CF61" s="35">
        <f t="shared" si="62"/>
        <v>1</v>
      </c>
      <c r="CG61" s="35">
        <f t="shared" si="62"/>
        <v>1</v>
      </c>
      <c r="CH61" s="35">
        <f t="shared" si="62"/>
        <v>1</v>
      </c>
      <c r="CI61" s="35">
        <f t="shared" si="62"/>
        <v>0</v>
      </c>
      <c r="CJ61" s="35">
        <f t="shared" si="63"/>
        <v>0</v>
      </c>
      <c r="CK61" s="35">
        <f t="shared" si="63"/>
        <v>0</v>
      </c>
      <c r="CL61" s="35">
        <f t="shared" si="63"/>
        <v>0</v>
      </c>
      <c r="CM61" s="35">
        <f t="shared" si="63"/>
        <v>0</v>
      </c>
      <c r="CN61" s="35">
        <f t="shared" si="63"/>
        <v>0</v>
      </c>
      <c r="CO61" s="35">
        <f t="shared" si="63"/>
        <v>0</v>
      </c>
      <c r="CP61" s="35">
        <f t="shared" si="63"/>
        <v>0</v>
      </c>
      <c r="CQ61" s="35">
        <f t="shared" si="63"/>
        <v>0</v>
      </c>
      <c r="CR61" s="35">
        <f t="shared" si="63"/>
        <v>0</v>
      </c>
      <c r="CS61" s="35">
        <f t="shared" si="63"/>
        <v>0</v>
      </c>
      <c r="CT61" s="35">
        <f t="shared" si="64"/>
        <v>0</v>
      </c>
      <c r="CU61" s="35">
        <f t="shared" si="64"/>
        <v>0</v>
      </c>
      <c r="CV61" s="35">
        <f t="shared" si="64"/>
        <v>0</v>
      </c>
      <c r="CW61" s="35">
        <f t="shared" si="64"/>
        <v>0</v>
      </c>
      <c r="CX61" s="35">
        <f t="shared" si="64"/>
        <v>0</v>
      </c>
      <c r="CY61" s="35">
        <f t="shared" si="64"/>
        <v>0</v>
      </c>
      <c r="CZ61" s="35">
        <f t="shared" si="64"/>
        <v>0</v>
      </c>
    </row>
    <row r="62" spans="1:104" x14ac:dyDescent="0.2">
      <c r="A62" s="90"/>
      <c r="B62" s="1"/>
      <c r="C62" s="29" t="str">
        <v>DAQ</v>
      </c>
      <c r="D62" s="29" t="str">
        <v>SPAT Helper</v>
      </c>
      <c r="E62" s="42">
        <f t="shared" si="53"/>
        <v>1</v>
      </c>
      <c r="F62" s="70">
        <f t="shared" si="65"/>
        <v>1</v>
      </c>
      <c r="I62" s="43">
        <f t="shared" si="67"/>
        <v>46</v>
      </c>
      <c r="J62" s="43">
        <f t="shared" si="54"/>
        <v>38</v>
      </c>
      <c r="K62" s="43">
        <f t="shared" si="54"/>
        <v>0</v>
      </c>
      <c r="L62" s="43">
        <f t="shared" si="54"/>
        <v>216</v>
      </c>
      <c r="M62" s="43">
        <f t="shared" si="66"/>
        <v>126</v>
      </c>
      <c r="N62" s="43">
        <f t="shared" si="66"/>
        <v>0</v>
      </c>
      <c r="R62" s="35">
        <f t="shared" si="56"/>
        <v>0</v>
      </c>
      <c r="S62" s="35">
        <f t="shared" si="56"/>
        <v>0</v>
      </c>
      <c r="T62" s="35">
        <f t="shared" si="56"/>
        <v>0</v>
      </c>
      <c r="U62" s="35">
        <f t="shared" si="56"/>
        <v>0</v>
      </c>
      <c r="V62" s="35">
        <f t="shared" si="56"/>
        <v>0</v>
      </c>
      <c r="W62" s="35">
        <f t="shared" si="56"/>
        <v>0</v>
      </c>
      <c r="X62" s="35">
        <f t="shared" si="56"/>
        <v>0</v>
      </c>
      <c r="Y62" s="35">
        <f t="shared" si="56"/>
        <v>0</v>
      </c>
      <c r="Z62" s="35">
        <f t="shared" si="56"/>
        <v>0</v>
      </c>
      <c r="AA62" s="35">
        <f t="shared" si="56"/>
        <v>0</v>
      </c>
      <c r="AB62" s="35">
        <f t="shared" si="57"/>
        <v>0</v>
      </c>
      <c r="AC62" s="35">
        <f t="shared" si="57"/>
        <v>0</v>
      </c>
      <c r="AD62" s="35">
        <f t="shared" si="57"/>
        <v>0</v>
      </c>
      <c r="AE62" s="35">
        <f t="shared" si="57"/>
        <v>0</v>
      </c>
      <c r="AF62" s="35">
        <f t="shared" si="57"/>
        <v>0</v>
      </c>
      <c r="AG62" s="35">
        <f t="shared" si="57"/>
        <v>0</v>
      </c>
      <c r="AH62" s="35">
        <f t="shared" si="57"/>
        <v>0</v>
      </c>
      <c r="AI62" s="35">
        <f t="shared" si="57"/>
        <v>0</v>
      </c>
      <c r="AJ62" s="35">
        <f t="shared" si="57"/>
        <v>0</v>
      </c>
      <c r="AK62" s="35">
        <f t="shared" si="57"/>
        <v>0</v>
      </c>
      <c r="AL62" s="35">
        <f t="shared" si="58"/>
        <v>0</v>
      </c>
      <c r="AM62" s="35">
        <f t="shared" si="58"/>
        <v>0</v>
      </c>
      <c r="AN62" s="35">
        <f t="shared" si="58"/>
        <v>0</v>
      </c>
      <c r="AO62" s="35">
        <f t="shared" si="58"/>
        <v>1</v>
      </c>
      <c r="AP62" s="35">
        <f t="shared" si="58"/>
        <v>1</v>
      </c>
      <c r="AQ62" s="35">
        <f t="shared" si="58"/>
        <v>1</v>
      </c>
      <c r="AR62" s="35">
        <f t="shared" si="58"/>
        <v>1</v>
      </c>
      <c r="AS62" s="35">
        <f t="shared" si="58"/>
        <v>1</v>
      </c>
      <c r="AT62" s="35">
        <f t="shared" si="58"/>
        <v>1</v>
      </c>
      <c r="AU62" s="35">
        <f t="shared" si="58"/>
        <v>1</v>
      </c>
      <c r="AV62" s="35">
        <f t="shared" si="59"/>
        <v>1</v>
      </c>
      <c r="AW62" s="35">
        <f t="shared" si="59"/>
        <v>1</v>
      </c>
      <c r="AX62" s="35">
        <f t="shared" si="59"/>
        <v>1</v>
      </c>
      <c r="AY62" s="35">
        <f t="shared" si="59"/>
        <v>1</v>
      </c>
      <c r="AZ62" s="35">
        <f t="shared" si="59"/>
        <v>1</v>
      </c>
      <c r="BA62" s="35">
        <f t="shared" si="59"/>
        <v>1</v>
      </c>
      <c r="BB62" s="35">
        <f t="shared" si="59"/>
        <v>1</v>
      </c>
      <c r="BC62" s="35">
        <f t="shared" si="59"/>
        <v>1</v>
      </c>
      <c r="BD62" s="35">
        <f t="shared" si="59"/>
        <v>1</v>
      </c>
      <c r="BE62" s="35">
        <f t="shared" si="59"/>
        <v>1</v>
      </c>
      <c r="BF62" s="35">
        <f t="shared" si="60"/>
        <v>1</v>
      </c>
      <c r="BG62" s="35">
        <f t="shared" si="60"/>
        <v>1</v>
      </c>
      <c r="BH62" s="35">
        <f t="shared" si="60"/>
        <v>1</v>
      </c>
      <c r="BI62" s="35">
        <f t="shared" si="60"/>
        <v>1</v>
      </c>
      <c r="BJ62" s="35">
        <f t="shared" si="60"/>
        <v>1</v>
      </c>
      <c r="BK62" s="35">
        <f t="shared" si="60"/>
        <v>1</v>
      </c>
      <c r="BL62" s="35">
        <f t="shared" si="60"/>
        <v>1</v>
      </c>
      <c r="BM62" s="35">
        <f t="shared" si="60"/>
        <v>1</v>
      </c>
      <c r="BN62" s="35">
        <f t="shared" si="60"/>
        <v>1</v>
      </c>
      <c r="BO62" s="35">
        <f t="shared" si="60"/>
        <v>1</v>
      </c>
      <c r="BP62" s="35">
        <f t="shared" si="61"/>
        <v>1</v>
      </c>
      <c r="BQ62" s="35">
        <f t="shared" si="61"/>
        <v>1</v>
      </c>
      <c r="BR62" s="35">
        <f t="shared" si="61"/>
        <v>1</v>
      </c>
      <c r="BS62" s="35">
        <f t="shared" si="61"/>
        <v>1</v>
      </c>
      <c r="BT62" s="35">
        <f t="shared" si="61"/>
        <v>1</v>
      </c>
      <c r="BU62" s="35">
        <f t="shared" si="61"/>
        <v>1</v>
      </c>
      <c r="BV62" s="35">
        <f t="shared" si="61"/>
        <v>1</v>
      </c>
      <c r="BW62" s="35">
        <f t="shared" si="61"/>
        <v>1</v>
      </c>
      <c r="BX62" s="35">
        <f t="shared" si="61"/>
        <v>1</v>
      </c>
      <c r="BY62" s="35">
        <f t="shared" si="61"/>
        <v>1</v>
      </c>
      <c r="BZ62" s="35">
        <f t="shared" si="62"/>
        <v>1</v>
      </c>
      <c r="CA62" s="35">
        <f t="shared" si="62"/>
        <v>1</v>
      </c>
      <c r="CB62" s="35">
        <f t="shared" si="62"/>
        <v>1</v>
      </c>
      <c r="CC62" s="35">
        <f t="shared" si="62"/>
        <v>1</v>
      </c>
      <c r="CD62" s="35">
        <f t="shared" si="62"/>
        <v>1</v>
      </c>
      <c r="CE62" s="35">
        <f t="shared" si="62"/>
        <v>1</v>
      </c>
      <c r="CF62" s="35">
        <f t="shared" si="62"/>
        <v>1</v>
      </c>
      <c r="CG62" s="35">
        <f t="shared" si="62"/>
        <v>1</v>
      </c>
      <c r="CH62" s="35">
        <f t="shared" si="62"/>
        <v>1</v>
      </c>
      <c r="CI62" s="35">
        <f t="shared" si="62"/>
        <v>0</v>
      </c>
      <c r="CJ62" s="35">
        <f t="shared" si="63"/>
        <v>0</v>
      </c>
      <c r="CK62" s="35">
        <f t="shared" si="63"/>
        <v>0</v>
      </c>
      <c r="CL62" s="35">
        <f t="shared" si="63"/>
        <v>0</v>
      </c>
      <c r="CM62" s="35">
        <f t="shared" si="63"/>
        <v>0</v>
      </c>
      <c r="CN62" s="35">
        <f t="shared" si="63"/>
        <v>0</v>
      </c>
      <c r="CO62" s="35">
        <f t="shared" si="63"/>
        <v>0</v>
      </c>
      <c r="CP62" s="35">
        <f t="shared" si="63"/>
        <v>0</v>
      </c>
      <c r="CQ62" s="35">
        <f t="shared" si="63"/>
        <v>0</v>
      </c>
      <c r="CR62" s="35">
        <f t="shared" si="63"/>
        <v>0</v>
      </c>
      <c r="CS62" s="35">
        <f t="shared" si="63"/>
        <v>0</v>
      </c>
      <c r="CT62" s="35">
        <f t="shared" si="64"/>
        <v>0</v>
      </c>
      <c r="CU62" s="35">
        <f t="shared" si="64"/>
        <v>0</v>
      </c>
      <c r="CV62" s="35">
        <f t="shared" si="64"/>
        <v>0</v>
      </c>
      <c r="CW62" s="35">
        <f t="shared" si="64"/>
        <v>0</v>
      </c>
      <c r="CX62" s="35">
        <f t="shared" si="64"/>
        <v>0</v>
      </c>
      <c r="CY62" s="35">
        <f t="shared" si="64"/>
        <v>0</v>
      </c>
      <c r="CZ62" s="35">
        <f t="shared" si="64"/>
        <v>0</v>
      </c>
    </row>
    <row r="63" spans="1:104" x14ac:dyDescent="0.2">
      <c r="A63" s="90"/>
      <c r="B63" s="1"/>
      <c r="C63" s="29" t="str">
        <v>Implementation</v>
      </c>
      <c r="D63" s="29" t="str">
        <v>Installation</v>
      </c>
      <c r="E63" s="42">
        <f t="shared" si="53"/>
        <v>9</v>
      </c>
      <c r="F63" s="70">
        <f t="shared" si="65"/>
        <v>9</v>
      </c>
      <c r="I63" s="43">
        <f t="shared" si="67"/>
        <v>442</v>
      </c>
      <c r="J63" s="43">
        <f t="shared" si="54"/>
        <v>371</v>
      </c>
      <c r="K63" s="43">
        <f t="shared" si="54"/>
        <v>108</v>
      </c>
      <c r="L63" s="43">
        <f t="shared" si="54"/>
        <v>1728</v>
      </c>
      <c r="M63" s="43">
        <f t="shared" si="66"/>
        <v>1503</v>
      </c>
      <c r="N63" s="43">
        <f t="shared" si="66"/>
        <v>0</v>
      </c>
      <c r="R63" s="35">
        <f t="shared" si="56"/>
        <v>0</v>
      </c>
      <c r="S63" s="35">
        <f t="shared" si="56"/>
        <v>0</v>
      </c>
      <c r="T63" s="35">
        <f t="shared" si="56"/>
        <v>0</v>
      </c>
      <c r="U63" s="35">
        <f t="shared" si="56"/>
        <v>0</v>
      </c>
      <c r="V63" s="35">
        <f t="shared" si="56"/>
        <v>0</v>
      </c>
      <c r="W63" s="35">
        <f t="shared" si="56"/>
        <v>1</v>
      </c>
      <c r="X63" s="35">
        <f t="shared" si="56"/>
        <v>1</v>
      </c>
      <c r="Y63" s="35">
        <f t="shared" si="56"/>
        <v>1</v>
      </c>
      <c r="Z63" s="35">
        <f t="shared" si="56"/>
        <v>1</v>
      </c>
      <c r="AA63" s="35">
        <f t="shared" si="56"/>
        <v>1</v>
      </c>
      <c r="AB63" s="35">
        <f t="shared" si="57"/>
        <v>1</v>
      </c>
      <c r="AC63" s="35">
        <f t="shared" si="57"/>
        <v>1</v>
      </c>
      <c r="AD63" s="35">
        <f t="shared" si="57"/>
        <v>1</v>
      </c>
      <c r="AE63" s="35">
        <f t="shared" si="57"/>
        <v>1</v>
      </c>
      <c r="AF63" s="35">
        <f t="shared" si="57"/>
        <v>1</v>
      </c>
      <c r="AG63" s="35">
        <f t="shared" si="57"/>
        <v>1</v>
      </c>
      <c r="AH63" s="35">
        <f t="shared" si="57"/>
        <v>1</v>
      </c>
      <c r="AI63" s="35">
        <f t="shared" si="57"/>
        <v>1</v>
      </c>
      <c r="AJ63" s="35">
        <f t="shared" si="57"/>
        <v>1</v>
      </c>
      <c r="AK63" s="35">
        <f t="shared" si="57"/>
        <v>1</v>
      </c>
      <c r="AL63" s="35">
        <f t="shared" si="58"/>
        <v>1</v>
      </c>
      <c r="AM63" s="35">
        <f t="shared" si="58"/>
        <v>2</v>
      </c>
      <c r="AN63" s="35">
        <f t="shared" si="58"/>
        <v>2</v>
      </c>
      <c r="AO63" s="35">
        <f t="shared" si="58"/>
        <v>2</v>
      </c>
      <c r="AP63" s="35">
        <f t="shared" si="58"/>
        <v>2</v>
      </c>
      <c r="AQ63" s="35">
        <f t="shared" si="58"/>
        <v>2</v>
      </c>
      <c r="AR63" s="35">
        <f t="shared" si="58"/>
        <v>2</v>
      </c>
      <c r="AS63" s="35">
        <f t="shared" si="58"/>
        <v>2</v>
      </c>
      <c r="AT63" s="35">
        <f t="shared" si="58"/>
        <v>9</v>
      </c>
      <c r="AU63" s="35">
        <f t="shared" si="58"/>
        <v>9</v>
      </c>
      <c r="AV63" s="35">
        <f t="shared" si="59"/>
        <v>9</v>
      </c>
      <c r="AW63" s="35">
        <f t="shared" si="59"/>
        <v>9</v>
      </c>
      <c r="AX63" s="35">
        <f t="shared" si="59"/>
        <v>9</v>
      </c>
      <c r="AY63" s="35">
        <f t="shared" si="59"/>
        <v>9</v>
      </c>
      <c r="AZ63" s="35">
        <f t="shared" si="59"/>
        <v>9</v>
      </c>
      <c r="BA63" s="35">
        <f t="shared" si="59"/>
        <v>9</v>
      </c>
      <c r="BB63" s="35">
        <f t="shared" si="59"/>
        <v>9</v>
      </c>
      <c r="BC63" s="35">
        <f t="shared" si="59"/>
        <v>9</v>
      </c>
      <c r="BD63" s="35">
        <f t="shared" si="59"/>
        <v>9</v>
      </c>
      <c r="BE63" s="35">
        <f t="shared" si="59"/>
        <v>9</v>
      </c>
      <c r="BF63" s="35">
        <f t="shared" si="60"/>
        <v>9</v>
      </c>
      <c r="BG63" s="35">
        <f t="shared" si="60"/>
        <v>9</v>
      </c>
      <c r="BH63" s="35">
        <f t="shared" si="60"/>
        <v>9</v>
      </c>
      <c r="BI63" s="35">
        <f t="shared" si="60"/>
        <v>9</v>
      </c>
      <c r="BJ63" s="35">
        <f t="shared" si="60"/>
        <v>9</v>
      </c>
      <c r="BK63" s="35">
        <f t="shared" si="60"/>
        <v>9</v>
      </c>
      <c r="BL63" s="35">
        <f t="shared" si="60"/>
        <v>9</v>
      </c>
      <c r="BM63" s="35">
        <f t="shared" si="60"/>
        <v>9</v>
      </c>
      <c r="BN63" s="35">
        <f t="shared" si="60"/>
        <v>9</v>
      </c>
      <c r="BO63" s="35">
        <f t="shared" si="60"/>
        <v>9</v>
      </c>
      <c r="BP63" s="35">
        <f t="shared" si="61"/>
        <v>9</v>
      </c>
      <c r="BQ63" s="35">
        <f t="shared" si="61"/>
        <v>9</v>
      </c>
      <c r="BR63" s="35">
        <f t="shared" si="61"/>
        <v>9</v>
      </c>
      <c r="BS63" s="35">
        <f t="shared" si="61"/>
        <v>9</v>
      </c>
      <c r="BT63" s="35">
        <f t="shared" si="61"/>
        <v>9</v>
      </c>
      <c r="BU63" s="35">
        <f t="shared" si="61"/>
        <v>9</v>
      </c>
      <c r="BV63" s="35">
        <f t="shared" si="61"/>
        <v>9</v>
      </c>
      <c r="BW63" s="35">
        <f t="shared" si="61"/>
        <v>9</v>
      </c>
      <c r="BX63" s="35">
        <f t="shared" si="61"/>
        <v>9</v>
      </c>
      <c r="BY63" s="35">
        <f t="shared" si="61"/>
        <v>9</v>
      </c>
      <c r="BZ63" s="35">
        <f t="shared" si="62"/>
        <v>9</v>
      </c>
      <c r="CA63" s="35">
        <f t="shared" si="62"/>
        <v>9</v>
      </c>
      <c r="CB63" s="35">
        <f t="shared" si="62"/>
        <v>9</v>
      </c>
      <c r="CC63" s="35">
        <f t="shared" si="62"/>
        <v>9</v>
      </c>
      <c r="CD63" s="35">
        <f t="shared" si="62"/>
        <v>9</v>
      </c>
      <c r="CE63" s="35">
        <f t="shared" si="62"/>
        <v>9</v>
      </c>
      <c r="CF63" s="35">
        <f t="shared" si="62"/>
        <v>9</v>
      </c>
      <c r="CG63" s="35">
        <f t="shared" si="62"/>
        <v>9</v>
      </c>
      <c r="CH63" s="35">
        <f t="shared" si="62"/>
        <v>9</v>
      </c>
      <c r="CI63" s="35">
        <f t="shared" si="62"/>
        <v>9</v>
      </c>
      <c r="CJ63" s="35">
        <f t="shared" si="63"/>
        <v>9</v>
      </c>
      <c r="CK63" s="35">
        <f t="shared" si="63"/>
        <v>9</v>
      </c>
      <c r="CL63" s="35">
        <f t="shared" si="63"/>
        <v>2</v>
      </c>
      <c r="CM63" s="35">
        <f t="shared" si="63"/>
        <v>2</v>
      </c>
      <c r="CN63" s="35">
        <f t="shared" si="63"/>
        <v>2</v>
      </c>
      <c r="CO63" s="35">
        <f t="shared" si="63"/>
        <v>2</v>
      </c>
      <c r="CP63" s="35">
        <f t="shared" si="63"/>
        <v>2</v>
      </c>
      <c r="CQ63" s="35">
        <f t="shared" si="63"/>
        <v>2</v>
      </c>
      <c r="CR63" s="35">
        <f t="shared" si="63"/>
        <v>2</v>
      </c>
      <c r="CS63" s="35">
        <f t="shared" si="63"/>
        <v>2</v>
      </c>
      <c r="CT63" s="35">
        <f t="shared" si="64"/>
        <v>0</v>
      </c>
      <c r="CU63" s="35">
        <f t="shared" si="64"/>
        <v>0</v>
      </c>
      <c r="CV63" s="35">
        <f t="shared" si="64"/>
        <v>0</v>
      </c>
      <c r="CW63" s="35">
        <f t="shared" si="64"/>
        <v>0</v>
      </c>
      <c r="CX63" s="35">
        <f t="shared" si="64"/>
        <v>0</v>
      </c>
      <c r="CY63" s="35">
        <f t="shared" si="64"/>
        <v>0</v>
      </c>
      <c r="CZ63" s="35">
        <f t="shared" si="64"/>
        <v>0</v>
      </c>
    </row>
    <row r="64" spans="1:104" x14ac:dyDescent="0.2">
      <c r="A64" s="90"/>
      <c r="B64" s="1"/>
      <c r="C64" s="29" t="str">
        <v>Implementation</v>
      </c>
      <c r="D64" s="29" t="str">
        <v>Drill</v>
      </c>
      <c r="E64" s="42">
        <f t="shared" si="53"/>
        <v>28</v>
      </c>
      <c r="F64" s="70">
        <f t="shared" si="65"/>
        <v>28</v>
      </c>
      <c r="I64" s="43">
        <f t="shared" si="67"/>
        <v>1888</v>
      </c>
      <c r="J64" s="43">
        <f t="shared" si="54"/>
        <v>1560</v>
      </c>
      <c r="K64" s="43">
        <f t="shared" si="54"/>
        <v>2088</v>
      </c>
      <c r="L64" s="43">
        <f t="shared" si="54"/>
        <v>6552</v>
      </c>
      <c r="M64" s="43">
        <f t="shared" si="66"/>
        <v>5292</v>
      </c>
      <c r="N64" s="43">
        <f t="shared" si="66"/>
        <v>108</v>
      </c>
      <c r="R64" s="35">
        <f t="shared" si="56"/>
        <v>0</v>
      </c>
      <c r="S64" s="35">
        <f t="shared" si="56"/>
        <v>6</v>
      </c>
      <c r="T64" s="35">
        <f t="shared" si="56"/>
        <v>6</v>
      </c>
      <c r="U64" s="35">
        <f t="shared" si="56"/>
        <v>6</v>
      </c>
      <c r="V64" s="35">
        <f t="shared" si="56"/>
        <v>6</v>
      </c>
      <c r="W64" s="35">
        <f t="shared" si="56"/>
        <v>6</v>
      </c>
      <c r="X64" s="35">
        <f t="shared" si="56"/>
        <v>6</v>
      </c>
      <c r="Y64" s="35">
        <f t="shared" si="56"/>
        <v>6</v>
      </c>
      <c r="Z64" s="35">
        <f t="shared" si="56"/>
        <v>14</v>
      </c>
      <c r="AA64" s="35">
        <f t="shared" si="56"/>
        <v>14</v>
      </c>
      <c r="AB64" s="35">
        <f t="shared" si="57"/>
        <v>14</v>
      </c>
      <c r="AC64" s="35">
        <f t="shared" si="57"/>
        <v>14</v>
      </c>
      <c r="AD64" s="35">
        <f t="shared" si="57"/>
        <v>14</v>
      </c>
      <c r="AE64" s="35">
        <f t="shared" si="57"/>
        <v>14</v>
      </c>
      <c r="AF64" s="35">
        <f t="shared" si="57"/>
        <v>14</v>
      </c>
      <c r="AG64" s="35">
        <f t="shared" si="57"/>
        <v>28</v>
      </c>
      <c r="AH64" s="35">
        <f t="shared" si="57"/>
        <v>28</v>
      </c>
      <c r="AI64" s="35">
        <f t="shared" si="57"/>
        <v>28</v>
      </c>
      <c r="AJ64" s="35">
        <f t="shared" si="57"/>
        <v>28</v>
      </c>
      <c r="AK64" s="35">
        <f t="shared" si="57"/>
        <v>28</v>
      </c>
      <c r="AL64" s="35">
        <f t="shared" si="58"/>
        <v>28</v>
      </c>
      <c r="AM64" s="35">
        <f t="shared" si="58"/>
        <v>28</v>
      </c>
      <c r="AN64" s="35">
        <f t="shared" si="58"/>
        <v>28</v>
      </c>
      <c r="AO64" s="35">
        <f t="shared" si="58"/>
        <v>28</v>
      </c>
      <c r="AP64" s="35">
        <f t="shared" si="58"/>
        <v>28</v>
      </c>
      <c r="AQ64" s="35">
        <f t="shared" si="58"/>
        <v>28</v>
      </c>
      <c r="AR64" s="35">
        <f t="shared" si="58"/>
        <v>28</v>
      </c>
      <c r="AS64" s="35">
        <f t="shared" si="58"/>
        <v>28</v>
      </c>
      <c r="AT64" s="35">
        <f t="shared" si="58"/>
        <v>28</v>
      </c>
      <c r="AU64" s="35">
        <f t="shared" si="58"/>
        <v>28</v>
      </c>
      <c r="AV64" s="35">
        <f t="shared" si="59"/>
        <v>28</v>
      </c>
      <c r="AW64" s="35">
        <f t="shared" si="59"/>
        <v>28</v>
      </c>
      <c r="AX64" s="35">
        <f t="shared" si="59"/>
        <v>28</v>
      </c>
      <c r="AY64" s="35">
        <f t="shared" si="59"/>
        <v>28</v>
      </c>
      <c r="AZ64" s="35">
        <f t="shared" si="59"/>
        <v>28</v>
      </c>
      <c r="BA64" s="35">
        <f t="shared" si="59"/>
        <v>28</v>
      </c>
      <c r="BB64" s="35">
        <f t="shared" si="59"/>
        <v>28</v>
      </c>
      <c r="BC64" s="35">
        <f t="shared" si="59"/>
        <v>28</v>
      </c>
      <c r="BD64" s="35">
        <f t="shared" si="59"/>
        <v>28</v>
      </c>
      <c r="BE64" s="35">
        <f t="shared" si="59"/>
        <v>28</v>
      </c>
      <c r="BF64" s="35">
        <f t="shared" si="60"/>
        <v>28</v>
      </c>
      <c r="BG64" s="35">
        <f t="shared" si="60"/>
        <v>28</v>
      </c>
      <c r="BH64" s="35">
        <f t="shared" si="60"/>
        <v>28</v>
      </c>
      <c r="BI64" s="35">
        <f t="shared" si="60"/>
        <v>28</v>
      </c>
      <c r="BJ64" s="35">
        <f t="shared" si="60"/>
        <v>28</v>
      </c>
      <c r="BK64" s="35">
        <f t="shared" si="60"/>
        <v>28</v>
      </c>
      <c r="BL64" s="35">
        <f t="shared" si="60"/>
        <v>28</v>
      </c>
      <c r="BM64" s="35">
        <f t="shared" si="60"/>
        <v>28</v>
      </c>
      <c r="BN64" s="35">
        <f t="shared" si="60"/>
        <v>28</v>
      </c>
      <c r="BO64" s="35">
        <f t="shared" si="60"/>
        <v>28</v>
      </c>
      <c r="BP64" s="35">
        <f t="shared" si="61"/>
        <v>28</v>
      </c>
      <c r="BQ64" s="35">
        <f t="shared" si="61"/>
        <v>28</v>
      </c>
      <c r="BR64" s="35">
        <f t="shared" si="61"/>
        <v>28</v>
      </c>
      <c r="BS64" s="35">
        <f t="shared" si="61"/>
        <v>28</v>
      </c>
      <c r="BT64" s="35">
        <f t="shared" si="61"/>
        <v>28</v>
      </c>
      <c r="BU64" s="35">
        <f t="shared" si="61"/>
        <v>28</v>
      </c>
      <c r="BV64" s="35">
        <f t="shared" si="61"/>
        <v>28</v>
      </c>
      <c r="BW64" s="35">
        <f t="shared" si="61"/>
        <v>28</v>
      </c>
      <c r="BX64" s="35">
        <f t="shared" si="61"/>
        <v>28</v>
      </c>
      <c r="BY64" s="35">
        <f t="shared" si="61"/>
        <v>28</v>
      </c>
      <c r="BZ64" s="35">
        <f t="shared" si="62"/>
        <v>28</v>
      </c>
      <c r="CA64" s="35">
        <f t="shared" si="62"/>
        <v>28</v>
      </c>
      <c r="CB64" s="35">
        <f t="shared" si="62"/>
        <v>28</v>
      </c>
      <c r="CC64" s="35">
        <f t="shared" si="62"/>
        <v>28</v>
      </c>
      <c r="CD64" s="35">
        <f t="shared" si="62"/>
        <v>28</v>
      </c>
      <c r="CE64" s="35">
        <f t="shared" si="62"/>
        <v>28</v>
      </c>
      <c r="CF64" s="35">
        <f t="shared" si="62"/>
        <v>28</v>
      </c>
      <c r="CG64" s="35">
        <f t="shared" si="62"/>
        <v>28</v>
      </c>
      <c r="CH64" s="35">
        <f t="shared" si="62"/>
        <v>28</v>
      </c>
      <c r="CI64" s="35">
        <f t="shared" si="62"/>
        <v>28</v>
      </c>
      <c r="CJ64" s="35">
        <f t="shared" si="63"/>
        <v>28</v>
      </c>
      <c r="CK64" s="35">
        <f t="shared" si="63"/>
        <v>22</v>
      </c>
      <c r="CL64" s="35">
        <f t="shared" si="63"/>
        <v>22</v>
      </c>
      <c r="CM64" s="35">
        <f t="shared" si="63"/>
        <v>22</v>
      </c>
      <c r="CN64" s="35">
        <f t="shared" si="63"/>
        <v>22</v>
      </c>
      <c r="CO64" s="35">
        <f t="shared" si="63"/>
        <v>22</v>
      </c>
      <c r="CP64" s="35">
        <f t="shared" si="63"/>
        <v>22</v>
      </c>
      <c r="CQ64" s="35">
        <f t="shared" si="63"/>
        <v>6</v>
      </c>
      <c r="CR64" s="35">
        <f t="shared" si="63"/>
        <v>6</v>
      </c>
      <c r="CS64" s="35">
        <f t="shared" si="63"/>
        <v>6</v>
      </c>
      <c r="CT64" s="35">
        <f t="shared" si="64"/>
        <v>6</v>
      </c>
      <c r="CU64" s="35">
        <f t="shared" si="64"/>
        <v>6</v>
      </c>
      <c r="CV64" s="35">
        <f t="shared" si="64"/>
        <v>6</v>
      </c>
      <c r="CW64" s="35">
        <f t="shared" si="64"/>
        <v>6</v>
      </c>
      <c r="CX64" s="35">
        <f t="shared" si="64"/>
        <v>6</v>
      </c>
      <c r="CY64" s="35">
        <f t="shared" si="64"/>
        <v>0</v>
      </c>
      <c r="CZ64" s="35">
        <f t="shared" si="64"/>
        <v>0</v>
      </c>
    </row>
    <row r="65" spans="1:104" x14ac:dyDescent="0.2">
      <c r="A65" s="90"/>
      <c r="B65" s="1"/>
      <c r="C65" s="29" t="str">
        <v>Management</v>
      </c>
      <c r="D65" s="29" t="str">
        <v>Mgmt&amp;Safety</v>
      </c>
      <c r="E65" s="42">
        <f t="shared" si="53"/>
        <v>5</v>
      </c>
      <c r="F65" s="70">
        <f t="shared" si="65"/>
        <v>3</v>
      </c>
      <c r="I65" s="43">
        <f t="shared" si="67"/>
        <v>200</v>
      </c>
      <c r="J65" s="43">
        <f t="shared" si="54"/>
        <v>168</v>
      </c>
      <c r="K65" s="43">
        <f t="shared" si="54"/>
        <v>216</v>
      </c>
      <c r="L65" s="43">
        <f t="shared" si="54"/>
        <v>702</v>
      </c>
      <c r="M65" s="43">
        <f t="shared" si="66"/>
        <v>594</v>
      </c>
      <c r="N65" s="43">
        <f t="shared" si="66"/>
        <v>0</v>
      </c>
      <c r="R65" s="35">
        <f t="shared" si="56"/>
        <v>0</v>
      </c>
      <c r="S65" s="35">
        <f t="shared" si="56"/>
        <v>0</v>
      </c>
      <c r="T65" s="35">
        <f t="shared" si="56"/>
        <v>0</v>
      </c>
      <c r="U65" s="35">
        <f t="shared" si="56"/>
        <v>0</v>
      </c>
      <c r="V65" s="35">
        <f t="shared" si="56"/>
        <v>0</v>
      </c>
      <c r="W65" s="35">
        <f t="shared" si="56"/>
        <v>2</v>
      </c>
      <c r="X65" s="35">
        <f t="shared" si="56"/>
        <v>2</v>
      </c>
      <c r="Y65" s="35">
        <f t="shared" si="56"/>
        <v>2</v>
      </c>
      <c r="Z65" s="35">
        <f t="shared" si="56"/>
        <v>2</v>
      </c>
      <c r="AA65" s="35">
        <f t="shared" si="56"/>
        <v>2</v>
      </c>
      <c r="AB65" s="35">
        <f t="shared" si="57"/>
        <v>2</v>
      </c>
      <c r="AC65" s="35">
        <f t="shared" si="57"/>
        <v>2</v>
      </c>
      <c r="AD65" s="35">
        <f t="shared" si="57"/>
        <v>2</v>
      </c>
      <c r="AE65" s="35">
        <f t="shared" si="57"/>
        <v>2</v>
      </c>
      <c r="AF65" s="35">
        <f t="shared" si="57"/>
        <v>2</v>
      </c>
      <c r="AG65" s="35">
        <f t="shared" si="57"/>
        <v>2</v>
      </c>
      <c r="AH65" s="35">
        <f t="shared" si="57"/>
        <v>2</v>
      </c>
      <c r="AI65" s="35">
        <f t="shared" si="57"/>
        <v>2</v>
      </c>
      <c r="AJ65" s="35">
        <f t="shared" si="57"/>
        <v>2</v>
      </c>
      <c r="AK65" s="35">
        <f t="shared" si="57"/>
        <v>2</v>
      </c>
      <c r="AL65" s="35">
        <f t="shared" si="58"/>
        <v>2</v>
      </c>
      <c r="AM65" s="35">
        <f t="shared" si="58"/>
        <v>3</v>
      </c>
      <c r="AN65" s="35">
        <f t="shared" si="58"/>
        <v>3</v>
      </c>
      <c r="AO65" s="35">
        <f t="shared" si="58"/>
        <v>3</v>
      </c>
      <c r="AP65" s="35">
        <f t="shared" si="58"/>
        <v>3</v>
      </c>
      <c r="AQ65" s="35">
        <f t="shared" si="58"/>
        <v>3</v>
      </c>
      <c r="AR65" s="35">
        <f t="shared" si="58"/>
        <v>3</v>
      </c>
      <c r="AS65" s="35">
        <f t="shared" si="58"/>
        <v>3</v>
      </c>
      <c r="AT65" s="35">
        <f t="shared" si="58"/>
        <v>3</v>
      </c>
      <c r="AU65" s="35">
        <f t="shared" si="58"/>
        <v>3</v>
      </c>
      <c r="AV65" s="35">
        <f t="shared" si="59"/>
        <v>3</v>
      </c>
      <c r="AW65" s="35">
        <f t="shared" si="59"/>
        <v>3</v>
      </c>
      <c r="AX65" s="35">
        <f t="shared" si="59"/>
        <v>3</v>
      </c>
      <c r="AY65" s="35">
        <f t="shared" si="59"/>
        <v>3</v>
      </c>
      <c r="AZ65" s="35">
        <f t="shared" si="59"/>
        <v>3</v>
      </c>
      <c r="BA65" s="35">
        <f t="shared" si="59"/>
        <v>3</v>
      </c>
      <c r="BB65" s="35">
        <f t="shared" si="59"/>
        <v>3</v>
      </c>
      <c r="BC65" s="35">
        <f t="shared" si="59"/>
        <v>3</v>
      </c>
      <c r="BD65" s="35">
        <f t="shared" si="59"/>
        <v>3</v>
      </c>
      <c r="BE65" s="35">
        <f t="shared" si="59"/>
        <v>3</v>
      </c>
      <c r="BF65" s="35">
        <f t="shared" si="60"/>
        <v>3</v>
      </c>
      <c r="BG65" s="35">
        <f t="shared" si="60"/>
        <v>3</v>
      </c>
      <c r="BH65" s="35">
        <f t="shared" si="60"/>
        <v>3</v>
      </c>
      <c r="BI65" s="35">
        <f t="shared" si="60"/>
        <v>3</v>
      </c>
      <c r="BJ65" s="35">
        <f t="shared" si="60"/>
        <v>3</v>
      </c>
      <c r="BK65" s="35">
        <f t="shared" si="60"/>
        <v>3</v>
      </c>
      <c r="BL65" s="35">
        <f t="shared" si="60"/>
        <v>3</v>
      </c>
      <c r="BM65" s="35">
        <f t="shared" si="60"/>
        <v>3</v>
      </c>
      <c r="BN65" s="35">
        <f t="shared" si="60"/>
        <v>3</v>
      </c>
      <c r="BO65" s="35">
        <f t="shared" si="60"/>
        <v>3</v>
      </c>
      <c r="BP65" s="35">
        <f t="shared" si="61"/>
        <v>3</v>
      </c>
      <c r="BQ65" s="35">
        <f t="shared" si="61"/>
        <v>3</v>
      </c>
      <c r="BR65" s="35">
        <f t="shared" si="61"/>
        <v>3</v>
      </c>
      <c r="BS65" s="35">
        <f t="shared" si="61"/>
        <v>3</v>
      </c>
      <c r="BT65" s="35">
        <f t="shared" si="61"/>
        <v>3</v>
      </c>
      <c r="BU65" s="35">
        <f t="shared" si="61"/>
        <v>3</v>
      </c>
      <c r="BV65" s="35">
        <f t="shared" si="61"/>
        <v>3</v>
      </c>
      <c r="BW65" s="35">
        <f t="shared" si="61"/>
        <v>3</v>
      </c>
      <c r="BX65" s="35">
        <f t="shared" si="61"/>
        <v>3</v>
      </c>
      <c r="BY65" s="35">
        <f t="shared" si="61"/>
        <v>3</v>
      </c>
      <c r="BZ65" s="35">
        <f t="shared" si="62"/>
        <v>3</v>
      </c>
      <c r="CA65" s="35">
        <f t="shared" si="62"/>
        <v>3</v>
      </c>
      <c r="CB65" s="35">
        <f t="shared" si="62"/>
        <v>3</v>
      </c>
      <c r="CC65" s="35">
        <f t="shared" si="62"/>
        <v>3</v>
      </c>
      <c r="CD65" s="35">
        <f t="shared" si="62"/>
        <v>3</v>
      </c>
      <c r="CE65" s="35">
        <f t="shared" si="62"/>
        <v>3</v>
      </c>
      <c r="CF65" s="35">
        <f t="shared" si="62"/>
        <v>3</v>
      </c>
      <c r="CG65" s="35">
        <f t="shared" si="62"/>
        <v>3</v>
      </c>
      <c r="CH65" s="35">
        <f t="shared" si="62"/>
        <v>3</v>
      </c>
      <c r="CI65" s="35">
        <f t="shared" si="62"/>
        <v>3</v>
      </c>
      <c r="CJ65" s="35">
        <f t="shared" si="63"/>
        <v>3</v>
      </c>
      <c r="CK65" s="35">
        <f t="shared" si="63"/>
        <v>2</v>
      </c>
      <c r="CL65" s="35">
        <f t="shared" si="63"/>
        <v>2</v>
      </c>
      <c r="CM65" s="35">
        <f t="shared" si="63"/>
        <v>2</v>
      </c>
      <c r="CN65" s="35">
        <f t="shared" si="63"/>
        <v>2</v>
      </c>
      <c r="CO65" s="35">
        <f t="shared" si="63"/>
        <v>2</v>
      </c>
      <c r="CP65" s="35">
        <f t="shared" si="63"/>
        <v>2</v>
      </c>
      <c r="CQ65" s="35">
        <f t="shared" si="63"/>
        <v>2</v>
      </c>
      <c r="CR65" s="35">
        <f t="shared" si="63"/>
        <v>2</v>
      </c>
      <c r="CS65" s="35">
        <f t="shared" si="63"/>
        <v>2</v>
      </c>
      <c r="CT65" s="35">
        <f t="shared" si="64"/>
        <v>0</v>
      </c>
      <c r="CU65" s="35">
        <f t="shared" si="64"/>
        <v>0</v>
      </c>
      <c r="CV65" s="35">
        <f t="shared" si="64"/>
        <v>0</v>
      </c>
      <c r="CW65" s="35">
        <f t="shared" si="64"/>
        <v>0</v>
      </c>
      <c r="CX65" s="35">
        <f t="shared" si="64"/>
        <v>0</v>
      </c>
      <c r="CY65" s="35">
        <f t="shared" si="64"/>
        <v>0</v>
      </c>
      <c r="CZ65" s="35">
        <f t="shared" si="64"/>
        <v>0</v>
      </c>
    </row>
    <row r="66" spans="1:104" x14ac:dyDescent="0.2">
      <c r="A66" s="90"/>
      <c r="B66" s="1"/>
      <c r="C66" s="29" t="str">
        <v>Management</v>
      </c>
      <c r="D66" s="29" t="str">
        <v>Project Engineer</v>
      </c>
      <c r="E66" s="42">
        <f t="shared" si="53"/>
        <v>1</v>
      </c>
      <c r="F66" s="70">
        <f t="shared" si="65"/>
        <v>1</v>
      </c>
      <c r="I66" s="43">
        <f t="shared" si="67"/>
        <v>56</v>
      </c>
      <c r="J66" s="43">
        <f t="shared" si="54"/>
        <v>46</v>
      </c>
      <c r="K66" s="43">
        <f t="shared" si="54"/>
        <v>36</v>
      </c>
      <c r="L66" s="43">
        <f t="shared" si="54"/>
        <v>234</v>
      </c>
      <c r="M66" s="43">
        <f t="shared" si="66"/>
        <v>144</v>
      </c>
      <c r="N66" s="43">
        <f t="shared" si="66"/>
        <v>0</v>
      </c>
      <c r="R66" s="35">
        <f t="shared" si="56"/>
        <v>0</v>
      </c>
      <c r="S66" s="35">
        <f t="shared" si="56"/>
        <v>0</v>
      </c>
      <c r="T66" s="35">
        <f t="shared" si="56"/>
        <v>0</v>
      </c>
      <c r="U66" s="35">
        <f t="shared" si="56"/>
        <v>0</v>
      </c>
      <c r="V66" s="35">
        <f t="shared" si="56"/>
        <v>0</v>
      </c>
      <c r="W66" s="35">
        <f t="shared" si="56"/>
        <v>0</v>
      </c>
      <c r="X66" s="35">
        <f t="shared" si="56"/>
        <v>0</v>
      </c>
      <c r="Y66" s="35">
        <f t="shared" si="56"/>
        <v>0</v>
      </c>
      <c r="Z66" s="35">
        <f t="shared" si="56"/>
        <v>0</v>
      </c>
      <c r="AA66" s="35">
        <f t="shared" si="56"/>
        <v>0</v>
      </c>
      <c r="AB66" s="35">
        <f t="shared" si="57"/>
        <v>0</v>
      </c>
      <c r="AC66" s="35">
        <f t="shared" si="57"/>
        <v>0</v>
      </c>
      <c r="AD66" s="35">
        <f t="shared" si="57"/>
        <v>0</v>
      </c>
      <c r="AE66" s="35">
        <f t="shared" si="57"/>
        <v>0</v>
      </c>
      <c r="AF66" s="35">
        <f t="shared" si="57"/>
        <v>0</v>
      </c>
      <c r="AG66" s="35">
        <f t="shared" si="57"/>
        <v>1</v>
      </c>
      <c r="AH66" s="35">
        <f t="shared" si="57"/>
        <v>1</v>
      </c>
      <c r="AI66" s="35">
        <f t="shared" si="57"/>
        <v>1</v>
      </c>
      <c r="AJ66" s="35">
        <f t="shared" si="57"/>
        <v>1</v>
      </c>
      <c r="AK66" s="35">
        <f t="shared" si="57"/>
        <v>1</v>
      </c>
      <c r="AL66" s="35">
        <f t="shared" si="58"/>
        <v>1</v>
      </c>
      <c r="AM66" s="35">
        <f t="shared" si="58"/>
        <v>1</v>
      </c>
      <c r="AN66" s="35">
        <f t="shared" si="58"/>
        <v>1</v>
      </c>
      <c r="AO66" s="35">
        <f t="shared" si="58"/>
        <v>1</v>
      </c>
      <c r="AP66" s="35">
        <f t="shared" si="58"/>
        <v>1</v>
      </c>
      <c r="AQ66" s="35">
        <f t="shared" si="58"/>
        <v>1</v>
      </c>
      <c r="AR66" s="35">
        <f t="shared" si="58"/>
        <v>1</v>
      </c>
      <c r="AS66" s="35">
        <f t="shared" si="58"/>
        <v>1</v>
      </c>
      <c r="AT66" s="35">
        <f t="shared" si="58"/>
        <v>1</v>
      </c>
      <c r="AU66" s="35">
        <f t="shared" si="58"/>
        <v>1</v>
      </c>
      <c r="AV66" s="35">
        <f t="shared" si="59"/>
        <v>1</v>
      </c>
      <c r="AW66" s="35">
        <f t="shared" si="59"/>
        <v>1</v>
      </c>
      <c r="AX66" s="35">
        <f t="shared" si="59"/>
        <v>1</v>
      </c>
      <c r="AY66" s="35">
        <f t="shared" si="59"/>
        <v>1</v>
      </c>
      <c r="AZ66" s="35">
        <f t="shared" si="59"/>
        <v>1</v>
      </c>
      <c r="BA66" s="35">
        <f t="shared" si="59"/>
        <v>1</v>
      </c>
      <c r="BB66" s="35">
        <f t="shared" si="59"/>
        <v>1</v>
      </c>
      <c r="BC66" s="35">
        <f t="shared" si="59"/>
        <v>1</v>
      </c>
      <c r="BD66" s="35">
        <f t="shared" si="59"/>
        <v>1</v>
      </c>
      <c r="BE66" s="35">
        <f t="shared" si="59"/>
        <v>1</v>
      </c>
      <c r="BF66" s="35">
        <f t="shared" si="60"/>
        <v>1</v>
      </c>
      <c r="BG66" s="35">
        <f t="shared" si="60"/>
        <v>1</v>
      </c>
      <c r="BH66" s="35">
        <f t="shared" si="60"/>
        <v>1</v>
      </c>
      <c r="BI66" s="35">
        <f t="shared" si="60"/>
        <v>1</v>
      </c>
      <c r="BJ66" s="35">
        <f t="shared" si="60"/>
        <v>1</v>
      </c>
      <c r="BK66" s="35">
        <f t="shared" si="60"/>
        <v>1</v>
      </c>
      <c r="BL66" s="35">
        <f t="shared" si="60"/>
        <v>1</v>
      </c>
      <c r="BM66" s="35">
        <f t="shared" si="60"/>
        <v>1</v>
      </c>
      <c r="BN66" s="35">
        <f t="shared" si="60"/>
        <v>1</v>
      </c>
      <c r="BO66" s="35">
        <f t="shared" si="60"/>
        <v>1</v>
      </c>
      <c r="BP66" s="35">
        <f t="shared" si="61"/>
        <v>1</v>
      </c>
      <c r="BQ66" s="35">
        <f t="shared" si="61"/>
        <v>1</v>
      </c>
      <c r="BR66" s="35">
        <f t="shared" si="61"/>
        <v>1</v>
      </c>
      <c r="BS66" s="35">
        <f t="shared" si="61"/>
        <v>1</v>
      </c>
      <c r="BT66" s="35">
        <f t="shared" si="61"/>
        <v>1</v>
      </c>
      <c r="BU66" s="35">
        <f t="shared" si="61"/>
        <v>1</v>
      </c>
      <c r="BV66" s="35">
        <f t="shared" si="61"/>
        <v>1</v>
      </c>
      <c r="BW66" s="35">
        <f t="shared" si="61"/>
        <v>1</v>
      </c>
      <c r="BX66" s="35">
        <f t="shared" si="61"/>
        <v>1</v>
      </c>
      <c r="BY66" s="35">
        <f t="shared" si="61"/>
        <v>1</v>
      </c>
      <c r="BZ66" s="35">
        <f t="shared" si="62"/>
        <v>1</v>
      </c>
      <c r="CA66" s="35">
        <f t="shared" si="62"/>
        <v>1</v>
      </c>
      <c r="CB66" s="35">
        <f t="shared" si="62"/>
        <v>1</v>
      </c>
      <c r="CC66" s="35">
        <f t="shared" si="62"/>
        <v>1</v>
      </c>
      <c r="CD66" s="35">
        <f t="shared" si="62"/>
        <v>1</v>
      </c>
      <c r="CE66" s="35">
        <f t="shared" si="62"/>
        <v>1</v>
      </c>
      <c r="CF66" s="35">
        <f t="shared" si="62"/>
        <v>1</v>
      </c>
      <c r="CG66" s="35">
        <f t="shared" si="62"/>
        <v>1</v>
      </c>
      <c r="CH66" s="35">
        <f t="shared" si="62"/>
        <v>1</v>
      </c>
      <c r="CI66" s="35">
        <f t="shared" si="62"/>
        <v>1</v>
      </c>
      <c r="CJ66" s="35">
        <f t="shared" si="63"/>
        <v>1</v>
      </c>
      <c r="CK66" s="35">
        <f t="shared" si="63"/>
        <v>0</v>
      </c>
      <c r="CL66" s="35">
        <f t="shared" si="63"/>
        <v>0</v>
      </c>
      <c r="CM66" s="35">
        <f t="shared" si="63"/>
        <v>0</v>
      </c>
      <c r="CN66" s="35">
        <f t="shared" si="63"/>
        <v>0</v>
      </c>
      <c r="CO66" s="35">
        <f t="shared" si="63"/>
        <v>0</v>
      </c>
      <c r="CP66" s="35">
        <f t="shared" si="63"/>
        <v>0</v>
      </c>
      <c r="CQ66" s="35">
        <f t="shared" si="63"/>
        <v>0</v>
      </c>
      <c r="CR66" s="35">
        <f t="shared" si="63"/>
        <v>0</v>
      </c>
      <c r="CS66" s="35">
        <f t="shared" si="63"/>
        <v>0</v>
      </c>
      <c r="CT66" s="35">
        <f t="shared" si="64"/>
        <v>0</v>
      </c>
      <c r="CU66" s="35">
        <f t="shared" si="64"/>
        <v>0</v>
      </c>
      <c r="CV66" s="35">
        <f t="shared" si="64"/>
        <v>0</v>
      </c>
      <c r="CW66" s="35">
        <f t="shared" si="64"/>
        <v>0</v>
      </c>
      <c r="CX66" s="35">
        <f t="shared" si="64"/>
        <v>0</v>
      </c>
      <c r="CY66" s="35">
        <f t="shared" si="64"/>
        <v>0</v>
      </c>
      <c r="CZ66" s="35">
        <f t="shared" si="64"/>
        <v>0</v>
      </c>
    </row>
    <row r="67" spans="1:104" s="47" customFormat="1" ht="32" customHeight="1" x14ac:dyDescent="0.2">
      <c r="A67" s="89" t="s">
        <v>56</v>
      </c>
      <c r="B67" s="89"/>
      <c r="C67" s="66"/>
      <c r="D67" s="69" t="s">
        <v>122</v>
      </c>
      <c r="E67" s="41">
        <f>SUM(E58:E66)</f>
        <v>50</v>
      </c>
      <c r="F67" s="60">
        <f>MAX(R67:CZ67)</f>
        <v>46</v>
      </c>
      <c r="G67" s="45"/>
      <c r="H67" s="45"/>
      <c r="I67" s="60">
        <f>SUM(I58:I66)</f>
        <v>2837</v>
      </c>
      <c r="J67" s="60">
        <f>SUM(J58:J66)</f>
        <v>2355</v>
      </c>
      <c r="K67" s="60">
        <f>SUM(K58:K66)</f>
        <v>2556</v>
      </c>
      <c r="L67" s="60">
        <f>SUM(L58:L66)</f>
        <v>10206</v>
      </c>
      <c r="M67" s="60">
        <f t="shared" ref="M67:N67" si="68">SUM(M58:M66)</f>
        <v>8325</v>
      </c>
      <c r="N67" s="60">
        <f t="shared" si="68"/>
        <v>108</v>
      </c>
      <c r="O67" s="45"/>
      <c r="P67" s="45"/>
      <c r="Q67" s="45"/>
      <c r="R67" s="46">
        <f t="shared" ref="R67:AW67" si="69">SUMIFS(R$7:R$56,$A$7:$A$56, "A-334-S")</f>
        <v>0</v>
      </c>
      <c r="S67" s="46">
        <f t="shared" si="69"/>
        <v>6</v>
      </c>
      <c r="T67" s="46">
        <f t="shared" si="69"/>
        <v>6</v>
      </c>
      <c r="U67" s="46">
        <f t="shared" si="69"/>
        <v>6</v>
      </c>
      <c r="V67" s="46">
        <f t="shared" si="69"/>
        <v>6</v>
      </c>
      <c r="W67" s="46">
        <f t="shared" si="69"/>
        <v>9</v>
      </c>
      <c r="X67" s="46">
        <f t="shared" si="69"/>
        <v>9</v>
      </c>
      <c r="Y67" s="46">
        <f t="shared" si="69"/>
        <v>9</v>
      </c>
      <c r="Z67" s="46">
        <f t="shared" si="69"/>
        <v>17</v>
      </c>
      <c r="AA67" s="46">
        <f t="shared" si="69"/>
        <v>17</v>
      </c>
      <c r="AB67" s="46">
        <f t="shared" si="69"/>
        <v>18</v>
      </c>
      <c r="AC67" s="46">
        <f t="shared" si="69"/>
        <v>18</v>
      </c>
      <c r="AD67" s="46">
        <f t="shared" si="69"/>
        <v>18</v>
      </c>
      <c r="AE67" s="46">
        <f t="shared" si="69"/>
        <v>18</v>
      </c>
      <c r="AF67" s="46">
        <f t="shared" si="69"/>
        <v>18</v>
      </c>
      <c r="AG67" s="46">
        <f t="shared" si="69"/>
        <v>34</v>
      </c>
      <c r="AH67" s="46">
        <f t="shared" si="69"/>
        <v>34</v>
      </c>
      <c r="AI67" s="46">
        <f t="shared" si="69"/>
        <v>34</v>
      </c>
      <c r="AJ67" s="46">
        <f t="shared" si="69"/>
        <v>34</v>
      </c>
      <c r="AK67" s="46">
        <f t="shared" si="69"/>
        <v>34</v>
      </c>
      <c r="AL67" s="46">
        <f t="shared" si="69"/>
        <v>34</v>
      </c>
      <c r="AM67" s="46">
        <f t="shared" si="69"/>
        <v>36</v>
      </c>
      <c r="AN67" s="46">
        <f t="shared" si="69"/>
        <v>36</v>
      </c>
      <c r="AO67" s="46">
        <f t="shared" si="69"/>
        <v>37</v>
      </c>
      <c r="AP67" s="46">
        <f t="shared" si="69"/>
        <v>37</v>
      </c>
      <c r="AQ67" s="46">
        <f t="shared" si="69"/>
        <v>37</v>
      </c>
      <c r="AR67" s="46">
        <f t="shared" si="69"/>
        <v>37</v>
      </c>
      <c r="AS67" s="46">
        <f t="shared" si="69"/>
        <v>37</v>
      </c>
      <c r="AT67" s="46">
        <f t="shared" si="69"/>
        <v>45</v>
      </c>
      <c r="AU67" s="46">
        <f t="shared" si="69"/>
        <v>45</v>
      </c>
      <c r="AV67" s="46">
        <f t="shared" si="69"/>
        <v>45</v>
      </c>
      <c r="AW67" s="46">
        <f t="shared" si="69"/>
        <v>45</v>
      </c>
      <c r="AX67" s="46">
        <f t="shared" ref="AX67:CC67" si="70">SUMIFS(AX$7:AX$56,$A$7:$A$56, "A-334-S")</f>
        <v>45</v>
      </c>
      <c r="AY67" s="46">
        <f t="shared" si="70"/>
        <v>45</v>
      </c>
      <c r="AZ67" s="46">
        <f t="shared" si="70"/>
        <v>45</v>
      </c>
      <c r="BA67" s="46">
        <f t="shared" si="70"/>
        <v>46</v>
      </c>
      <c r="BB67" s="46">
        <f t="shared" si="70"/>
        <v>46</v>
      </c>
      <c r="BC67" s="46">
        <f t="shared" si="70"/>
        <v>46</v>
      </c>
      <c r="BD67" s="46">
        <f t="shared" si="70"/>
        <v>46</v>
      </c>
      <c r="BE67" s="46">
        <f t="shared" si="70"/>
        <v>46</v>
      </c>
      <c r="BF67" s="46">
        <f t="shared" si="70"/>
        <v>46</v>
      </c>
      <c r="BG67" s="46">
        <f t="shared" si="70"/>
        <v>46</v>
      </c>
      <c r="BH67" s="46">
        <f t="shared" si="70"/>
        <v>46</v>
      </c>
      <c r="BI67" s="46">
        <f t="shared" si="70"/>
        <v>46</v>
      </c>
      <c r="BJ67" s="46">
        <f t="shared" si="70"/>
        <v>46</v>
      </c>
      <c r="BK67" s="46">
        <f t="shared" si="70"/>
        <v>46</v>
      </c>
      <c r="BL67" s="46">
        <f t="shared" si="70"/>
        <v>46</v>
      </c>
      <c r="BM67" s="46">
        <f t="shared" si="70"/>
        <v>46</v>
      </c>
      <c r="BN67" s="46">
        <f t="shared" si="70"/>
        <v>46</v>
      </c>
      <c r="BO67" s="46">
        <f t="shared" si="70"/>
        <v>46</v>
      </c>
      <c r="BP67" s="46">
        <f t="shared" si="70"/>
        <v>46</v>
      </c>
      <c r="BQ67" s="46">
        <f t="shared" si="70"/>
        <v>46</v>
      </c>
      <c r="BR67" s="46">
        <f t="shared" si="70"/>
        <v>46</v>
      </c>
      <c r="BS67" s="46">
        <f t="shared" si="70"/>
        <v>46</v>
      </c>
      <c r="BT67" s="46">
        <f t="shared" si="70"/>
        <v>46</v>
      </c>
      <c r="BU67" s="46">
        <f t="shared" si="70"/>
        <v>46</v>
      </c>
      <c r="BV67" s="46">
        <f t="shared" si="70"/>
        <v>46</v>
      </c>
      <c r="BW67" s="46">
        <f t="shared" si="70"/>
        <v>46</v>
      </c>
      <c r="BX67" s="46">
        <f t="shared" si="70"/>
        <v>46</v>
      </c>
      <c r="BY67" s="46">
        <f t="shared" si="70"/>
        <v>46</v>
      </c>
      <c r="BZ67" s="46">
        <f t="shared" si="70"/>
        <v>46</v>
      </c>
      <c r="CA67" s="46">
        <f t="shared" si="70"/>
        <v>46</v>
      </c>
      <c r="CB67" s="46">
        <f t="shared" si="70"/>
        <v>46</v>
      </c>
      <c r="CC67" s="46">
        <f t="shared" si="70"/>
        <v>46</v>
      </c>
      <c r="CD67" s="46">
        <f t="shared" ref="CD67:CZ67" si="71">SUMIFS(CD$7:CD$56,$A$7:$A$56, "A-334-S")</f>
        <v>46</v>
      </c>
      <c r="CE67" s="46">
        <f t="shared" si="71"/>
        <v>46</v>
      </c>
      <c r="CF67" s="46">
        <f t="shared" si="71"/>
        <v>46</v>
      </c>
      <c r="CG67" s="46">
        <f t="shared" si="71"/>
        <v>46</v>
      </c>
      <c r="CH67" s="46">
        <f t="shared" si="71"/>
        <v>46</v>
      </c>
      <c r="CI67" s="46">
        <f t="shared" si="71"/>
        <v>44</v>
      </c>
      <c r="CJ67" s="46">
        <f t="shared" si="71"/>
        <v>44</v>
      </c>
      <c r="CK67" s="46">
        <f t="shared" si="71"/>
        <v>34</v>
      </c>
      <c r="CL67" s="46">
        <f t="shared" si="71"/>
        <v>27</v>
      </c>
      <c r="CM67" s="46">
        <f t="shared" si="71"/>
        <v>27</v>
      </c>
      <c r="CN67" s="46">
        <f t="shared" si="71"/>
        <v>27</v>
      </c>
      <c r="CO67" s="46">
        <f t="shared" si="71"/>
        <v>27</v>
      </c>
      <c r="CP67" s="46">
        <f t="shared" si="71"/>
        <v>27</v>
      </c>
      <c r="CQ67" s="46">
        <f t="shared" si="71"/>
        <v>11</v>
      </c>
      <c r="CR67" s="46">
        <f t="shared" si="71"/>
        <v>11</v>
      </c>
      <c r="CS67" s="46">
        <f t="shared" si="71"/>
        <v>11</v>
      </c>
      <c r="CT67" s="46">
        <f t="shared" si="71"/>
        <v>7</v>
      </c>
      <c r="CU67" s="46">
        <f t="shared" si="71"/>
        <v>7</v>
      </c>
      <c r="CV67" s="46">
        <f t="shared" si="71"/>
        <v>6</v>
      </c>
      <c r="CW67" s="46">
        <f t="shared" si="71"/>
        <v>6</v>
      </c>
      <c r="CX67" s="46">
        <f t="shared" si="71"/>
        <v>6</v>
      </c>
      <c r="CY67" s="46">
        <f t="shared" si="71"/>
        <v>0</v>
      </c>
      <c r="CZ67" s="46">
        <f t="shared" si="71"/>
        <v>0</v>
      </c>
    </row>
    <row r="68" spans="1:104" ht="15" customHeight="1" x14ac:dyDescent="0.2">
      <c r="A68" s="91" t="s">
        <v>22</v>
      </c>
      <c r="B68" s="1"/>
      <c r="C68" s="29" t="str">
        <f t="shared" ref="C68:C77" si="72">_xlfn.XLOOKUP(D68, Labor_Code, Labor_Code_Decoding, "",0,1)</f>
        <v>Management</v>
      </c>
      <c r="D68" s="29" t="str" cm="1">
        <f t="array" ref="D68:D76">_xlfn.UNIQUE(H7:H56)</f>
        <v>MA</v>
      </c>
      <c r="E68" s="42">
        <f t="shared" ref="E68:E77" si="73">IF(ISBLANK(D68), "",COUNTIFS($A$7:$A$56, "A-334-S",$H$7:$H$56, D68))</f>
        <v>3</v>
      </c>
      <c r="F68" s="70">
        <f>AVERAGEIFS($R68:$CZ68,$R$57:$CZ$57,MAX($R$57:$CZ$57))</f>
        <v>1.7647058823529411</v>
      </c>
      <c r="I68" s="43">
        <f t="shared" ref="I68:I74" si="74">IF(ISBLANK(D68)," ", SUM(R68:CZ68))</f>
        <v>114</v>
      </c>
      <c r="J68" s="43">
        <f t="shared" ref="J68:N76" si="75">SUMIFS(J$7:J$56,$H$7:$H$56,$D68)</f>
        <v>98</v>
      </c>
      <c r="K68" s="43">
        <f t="shared" si="75"/>
        <v>108</v>
      </c>
      <c r="L68" s="43">
        <f t="shared" si="75"/>
        <v>234</v>
      </c>
      <c r="M68" s="43">
        <f t="shared" si="75"/>
        <v>540</v>
      </c>
      <c r="N68" s="43">
        <f t="shared" si="75"/>
        <v>0</v>
      </c>
      <c r="R68" s="35">
        <f t="shared" ref="R68:AA74" si="76">IF($D68=""," ", SUMIFS(R$7:R$56,$H$7:$H$56,$D68))</f>
        <v>0</v>
      </c>
      <c r="S68" s="35">
        <f t="shared" si="76"/>
        <v>0</v>
      </c>
      <c r="T68" s="35">
        <f t="shared" si="76"/>
        <v>0</v>
      </c>
      <c r="U68" s="35">
        <f t="shared" si="76"/>
        <v>0</v>
      </c>
      <c r="V68" s="35">
        <f t="shared" si="76"/>
        <v>0</v>
      </c>
      <c r="W68" s="35">
        <f t="shared" si="76"/>
        <v>1</v>
      </c>
      <c r="X68" s="35">
        <f t="shared" si="76"/>
        <v>1</v>
      </c>
      <c r="Y68" s="35">
        <f t="shared" si="76"/>
        <v>1</v>
      </c>
      <c r="Z68" s="35">
        <f t="shared" si="76"/>
        <v>1</v>
      </c>
      <c r="AA68" s="35">
        <f t="shared" si="76"/>
        <v>1</v>
      </c>
      <c r="AB68" s="35">
        <f t="shared" ref="AB68:AK74" si="77">IF($D68=""," ", SUMIFS(AB$7:AB$56,$H$7:$H$56,$D68))</f>
        <v>1</v>
      </c>
      <c r="AC68" s="35">
        <f t="shared" si="77"/>
        <v>1</v>
      </c>
      <c r="AD68" s="35">
        <f t="shared" si="77"/>
        <v>1</v>
      </c>
      <c r="AE68" s="35">
        <f t="shared" si="77"/>
        <v>1</v>
      </c>
      <c r="AF68" s="35">
        <f t="shared" si="77"/>
        <v>1</v>
      </c>
      <c r="AG68" s="35">
        <f t="shared" si="77"/>
        <v>1</v>
      </c>
      <c r="AH68" s="35">
        <f t="shared" si="77"/>
        <v>1</v>
      </c>
      <c r="AI68" s="35">
        <f t="shared" si="77"/>
        <v>1</v>
      </c>
      <c r="AJ68" s="35">
        <f t="shared" si="77"/>
        <v>1</v>
      </c>
      <c r="AK68" s="35">
        <f t="shared" si="77"/>
        <v>1</v>
      </c>
      <c r="AL68" s="35">
        <f t="shared" ref="AL68:AU74" si="78">IF($D68=""," ", SUMIFS(AL$7:AL$56,$H$7:$H$56,$D68))</f>
        <v>1</v>
      </c>
      <c r="AM68" s="35">
        <f t="shared" si="78"/>
        <v>1</v>
      </c>
      <c r="AN68" s="35">
        <f t="shared" si="78"/>
        <v>1</v>
      </c>
      <c r="AO68" s="35">
        <f t="shared" si="78"/>
        <v>1</v>
      </c>
      <c r="AP68" s="35">
        <f t="shared" si="78"/>
        <v>1</v>
      </c>
      <c r="AQ68" s="35">
        <f t="shared" si="78"/>
        <v>1</v>
      </c>
      <c r="AR68" s="35">
        <f t="shared" si="78"/>
        <v>1</v>
      </c>
      <c r="AS68" s="35">
        <f t="shared" si="78"/>
        <v>1</v>
      </c>
      <c r="AT68" s="35">
        <f t="shared" si="78"/>
        <v>1</v>
      </c>
      <c r="AU68" s="35">
        <f t="shared" si="78"/>
        <v>1</v>
      </c>
      <c r="AV68" s="35">
        <f t="shared" ref="AV68:BE74" si="79">IF($D68=""," ", SUMIFS(AV$7:AV$56,$H$7:$H$56,$D68))</f>
        <v>1</v>
      </c>
      <c r="AW68" s="35">
        <f t="shared" si="79"/>
        <v>1</v>
      </c>
      <c r="AX68" s="35">
        <f t="shared" si="79"/>
        <v>1</v>
      </c>
      <c r="AY68" s="35">
        <f t="shared" si="79"/>
        <v>1</v>
      </c>
      <c r="AZ68" s="35">
        <f t="shared" si="79"/>
        <v>1</v>
      </c>
      <c r="BA68" s="35">
        <f t="shared" si="79"/>
        <v>1</v>
      </c>
      <c r="BB68" s="35">
        <f t="shared" si="79"/>
        <v>1</v>
      </c>
      <c r="BC68" s="35">
        <f t="shared" si="79"/>
        <v>1</v>
      </c>
      <c r="BD68" s="35">
        <f t="shared" si="79"/>
        <v>1</v>
      </c>
      <c r="BE68" s="35">
        <f t="shared" si="79"/>
        <v>1</v>
      </c>
      <c r="BF68" s="35">
        <f t="shared" ref="BF68:BO74" si="80">IF($D68=""," ", SUMIFS(BF$7:BF$56,$H$7:$H$56,$D68))</f>
        <v>1</v>
      </c>
      <c r="BG68" s="35">
        <f t="shared" si="80"/>
        <v>1</v>
      </c>
      <c r="BH68" s="35">
        <f t="shared" si="80"/>
        <v>1</v>
      </c>
      <c r="BI68" s="35">
        <f t="shared" si="80"/>
        <v>1</v>
      </c>
      <c r="BJ68" s="35">
        <f t="shared" si="80"/>
        <v>1</v>
      </c>
      <c r="BK68" s="35">
        <f t="shared" si="80"/>
        <v>1</v>
      </c>
      <c r="BL68" s="35">
        <f t="shared" si="80"/>
        <v>1</v>
      </c>
      <c r="BM68" s="35">
        <f t="shared" si="80"/>
        <v>1</v>
      </c>
      <c r="BN68" s="35">
        <f t="shared" si="80"/>
        <v>1</v>
      </c>
      <c r="BO68" s="35">
        <f t="shared" si="80"/>
        <v>1</v>
      </c>
      <c r="BP68" s="35">
        <f t="shared" ref="BP68:BY74" si="81">IF($D68=""," ", SUMIFS(BP$7:BP$56,$H$7:$H$56,$D68))</f>
        <v>1</v>
      </c>
      <c r="BQ68" s="35">
        <f t="shared" si="81"/>
        <v>1</v>
      </c>
      <c r="BR68" s="35">
        <f t="shared" si="81"/>
        <v>1</v>
      </c>
      <c r="BS68" s="35">
        <f t="shared" si="81"/>
        <v>1</v>
      </c>
      <c r="BT68" s="35">
        <f t="shared" si="81"/>
        <v>1</v>
      </c>
      <c r="BU68" s="35">
        <f t="shared" si="81"/>
        <v>1</v>
      </c>
      <c r="BV68" s="35">
        <f t="shared" si="81"/>
        <v>3</v>
      </c>
      <c r="BW68" s="35">
        <f t="shared" si="81"/>
        <v>3</v>
      </c>
      <c r="BX68" s="35">
        <f t="shared" si="81"/>
        <v>3</v>
      </c>
      <c r="BY68" s="35">
        <f t="shared" si="81"/>
        <v>3</v>
      </c>
      <c r="BZ68" s="35">
        <f t="shared" ref="BZ68:CI74" si="82">IF($D68=""," ", SUMIFS(BZ$7:BZ$56,$H$7:$H$56,$D68))</f>
        <v>3</v>
      </c>
      <c r="CA68" s="35">
        <f t="shared" si="82"/>
        <v>3</v>
      </c>
      <c r="CB68" s="35">
        <f t="shared" si="82"/>
        <v>3</v>
      </c>
      <c r="CC68" s="35">
        <f t="shared" si="82"/>
        <v>3</v>
      </c>
      <c r="CD68" s="35">
        <f t="shared" si="82"/>
        <v>3</v>
      </c>
      <c r="CE68" s="35">
        <f t="shared" si="82"/>
        <v>3</v>
      </c>
      <c r="CF68" s="35">
        <f t="shared" si="82"/>
        <v>3</v>
      </c>
      <c r="CG68" s="35">
        <f t="shared" si="82"/>
        <v>3</v>
      </c>
      <c r="CH68" s="35">
        <f t="shared" si="82"/>
        <v>3</v>
      </c>
      <c r="CI68" s="35">
        <f t="shared" si="82"/>
        <v>3</v>
      </c>
      <c r="CJ68" s="35">
        <f t="shared" ref="CJ68:CS74" si="83">IF($D68=""," ", SUMIFS(CJ$7:CJ$56,$H$7:$H$56,$D68))</f>
        <v>3</v>
      </c>
      <c r="CK68" s="35">
        <f t="shared" si="83"/>
        <v>2</v>
      </c>
      <c r="CL68" s="35">
        <f t="shared" si="83"/>
        <v>2</v>
      </c>
      <c r="CM68" s="35">
        <f t="shared" si="83"/>
        <v>2</v>
      </c>
      <c r="CN68" s="35">
        <f t="shared" si="83"/>
        <v>2</v>
      </c>
      <c r="CO68" s="35">
        <f t="shared" si="83"/>
        <v>2</v>
      </c>
      <c r="CP68" s="35">
        <f t="shared" si="83"/>
        <v>2</v>
      </c>
      <c r="CQ68" s="35">
        <f t="shared" si="83"/>
        <v>2</v>
      </c>
      <c r="CR68" s="35">
        <f t="shared" si="83"/>
        <v>2</v>
      </c>
      <c r="CS68" s="35">
        <f t="shared" si="83"/>
        <v>2</v>
      </c>
      <c r="CT68" s="35">
        <f t="shared" ref="CT68:CZ74" si="84">IF($D68=""," ", SUMIFS(CT$7:CT$56,$H$7:$H$56,$D68))</f>
        <v>0</v>
      </c>
      <c r="CU68" s="35">
        <f t="shared" si="84"/>
        <v>0</v>
      </c>
      <c r="CV68" s="35">
        <f t="shared" si="84"/>
        <v>0</v>
      </c>
      <c r="CW68" s="35">
        <f t="shared" si="84"/>
        <v>0</v>
      </c>
      <c r="CX68" s="35">
        <f t="shared" si="84"/>
        <v>0</v>
      </c>
      <c r="CY68" s="35">
        <f t="shared" si="84"/>
        <v>0</v>
      </c>
      <c r="CZ68" s="35">
        <f t="shared" si="84"/>
        <v>0</v>
      </c>
    </row>
    <row r="69" spans="1:104" x14ac:dyDescent="0.2">
      <c r="A69" s="91"/>
      <c r="B69" s="1"/>
      <c r="C69" s="29" t="str">
        <f t="shared" si="72"/>
        <v>Key Personnel/Faculty</v>
      </c>
      <c r="D69" s="29" t="str">
        <v>KE</v>
      </c>
      <c r="E69" s="42">
        <f t="shared" si="73"/>
        <v>1</v>
      </c>
      <c r="F69" s="70">
        <f t="shared" ref="F69:F76" si="85">AVERAGEIFS($R69:$CZ69,$R$57:$CZ$57,MAX($R$57:$CZ$57))</f>
        <v>0.61764705882352944</v>
      </c>
      <c r="I69" s="43">
        <f t="shared" si="74"/>
        <v>35</v>
      </c>
      <c r="J69" s="43">
        <f t="shared" si="75"/>
        <v>29</v>
      </c>
      <c r="K69" s="43">
        <f t="shared" si="75"/>
        <v>0</v>
      </c>
      <c r="L69" s="43">
        <f t="shared" si="75"/>
        <v>234</v>
      </c>
      <c r="M69" s="43">
        <f t="shared" si="75"/>
        <v>27</v>
      </c>
      <c r="N69" s="43">
        <f t="shared" si="75"/>
        <v>0</v>
      </c>
      <c r="R69" s="35">
        <f t="shared" si="76"/>
        <v>0</v>
      </c>
      <c r="S69" s="35">
        <f t="shared" si="76"/>
        <v>0</v>
      </c>
      <c r="T69" s="35">
        <f t="shared" si="76"/>
        <v>0</v>
      </c>
      <c r="U69" s="35">
        <f t="shared" si="76"/>
        <v>0</v>
      </c>
      <c r="V69" s="35">
        <f t="shared" si="76"/>
        <v>0</v>
      </c>
      <c r="W69" s="35">
        <f t="shared" si="76"/>
        <v>0</v>
      </c>
      <c r="X69" s="35">
        <f t="shared" si="76"/>
        <v>0</v>
      </c>
      <c r="Y69" s="35">
        <f t="shared" si="76"/>
        <v>0</v>
      </c>
      <c r="Z69" s="35">
        <f t="shared" si="76"/>
        <v>0</v>
      </c>
      <c r="AA69" s="35">
        <f t="shared" si="76"/>
        <v>0</v>
      </c>
      <c r="AB69" s="35">
        <f t="shared" si="77"/>
        <v>0</v>
      </c>
      <c r="AC69" s="35">
        <f t="shared" si="77"/>
        <v>0</v>
      </c>
      <c r="AD69" s="35">
        <f t="shared" si="77"/>
        <v>0</v>
      </c>
      <c r="AE69" s="35">
        <f t="shared" si="77"/>
        <v>0</v>
      </c>
      <c r="AF69" s="35">
        <f t="shared" si="77"/>
        <v>0</v>
      </c>
      <c r="AG69" s="35">
        <f t="shared" si="77"/>
        <v>0</v>
      </c>
      <c r="AH69" s="35">
        <f t="shared" si="77"/>
        <v>0</v>
      </c>
      <c r="AI69" s="35">
        <f t="shared" si="77"/>
        <v>0</v>
      </c>
      <c r="AJ69" s="35">
        <f t="shared" si="77"/>
        <v>0</v>
      </c>
      <c r="AK69" s="35">
        <f t="shared" si="77"/>
        <v>0</v>
      </c>
      <c r="AL69" s="35">
        <f t="shared" si="78"/>
        <v>0</v>
      </c>
      <c r="AM69" s="35">
        <f t="shared" si="78"/>
        <v>1</v>
      </c>
      <c r="AN69" s="35">
        <f t="shared" si="78"/>
        <v>1</v>
      </c>
      <c r="AO69" s="35">
        <f t="shared" si="78"/>
        <v>1</v>
      </c>
      <c r="AP69" s="35">
        <f t="shared" si="78"/>
        <v>1</v>
      </c>
      <c r="AQ69" s="35">
        <f t="shared" si="78"/>
        <v>1</v>
      </c>
      <c r="AR69" s="35">
        <f t="shared" si="78"/>
        <v>1</v>
      </c>
      <c r="AS69" s="35">
        <f t="shared" si="78"/>
        <v>1</v>
      </c>
      <c r="AT69" s="35">
        <f t="shared" si="78"/>
        <v>1</v>
      </c>
      <c r="AU69" s="35">
        <f t="shared" si="78"/>
        <v>1</v>
      </c>
      <c r="AV69" s="35">
        <f t="shared" si="79"/>
        <v>1</v>
      </c>
      <c r="AW69" s="35">
        <f t="shared" si="79"/>
        <v>1</v>
      </c>
      <c r="AX69" s="35">
        <f t="shared" si="79"/>
        <v>1</v>
      </c>
      <c r="AY69" s="35">
        <f t="shared" si="79"/>
        <v>1</v>
      </c>
      <c r="AZ69" s="35">
        <f t="shared" si="79"/>
        <v>1</v>
      </c>
      <c r="BA69" s="35">
        <f t="shared" si="79"/>
        <v>1</v>
      </c>
      <c r="BB69" s="35">
        <f t="shared" si="79"/>
        <v>1</v>
      </c>
      <c r="BC69" s="35">
        <f t="shared" si="79"/>
        <v>1</v>
      </c>
      <c r="BD69" s="35">
        <f t="shared" si="79"/>
        <v>1</v>
      </c>
      <c r="BE69" s="35">
        <f t="shared" si="79"/>
        <v>1</v>
      </c>
      <c r="BF69" s="35">
        <f t="shared" si="80"/>
        <v>1</v>
      </c>
      <c r="BG69" s="35">
        <f t="shared" si="80"/>
        <v>1</v>
      </c>
      <c r="BH69" s="35">
        <f t="shared" si="80"/>
        <v>1</v>
      </c>
      <c r="BI69" s="35">
        <f t="shared" si="80"/>
        <v>1</v>
      </c>
      <c r="BJ69" s="35">
        <f t="shared" si="80"/>
        <v>1</v>
      </c>
      <c r="BK69" s="35">
        <f t="shared" si="80"/>
        <v>1</v>
      </c>
      <c r="BL69" s="35">
        <f t="shared" si="80"/>
        <v>1</v>
      </c>
      <c r="BM69" s="35">
        <f t="shared" si="80"/>
        <v>1</v>
      </c>
      <c r="BN69" s="35">
        <f t="shared" si="80"/>
        <v>1</v>
      </c>
      <c r="BO69" s="35">
        <f t="shared" si="80"/>
        <v>1</v>
      </c>
      <c r="BP69" s="35">
        <f t="shared" si="81"/>
        <v>1</v>
      </c>
      <c r="BQ69" s="35">
        <f t="shared" si="81"/>
        <v>1</v>
      </c>
      <c r="BR69" s="35">
        <f t="shared" si="81"/>
        <v>1</v>
      </c>
      <c r="BS69" s="35">
        <f t="shared" si="81"/>
        <v>1</v>
      </c>
      <c r="BT69" s="35">
        <f t="shared" si="81"/>
        <v>1</v>
      </c>
      <c r="BU69" s="35">
        <f t="shared" si="81"/>
        <v>1</v>
      </c>
      <c r="BV69" s="35">
        <f t="shared" si="81"/>
        <v>0</v>
      </c>
      <c r="BW69" s="35">
        <f t="shared" si="81"/>
        <v>0</v>
      </c>
      <c r="BX69" s="35">
        <f t="shared" si="81"/>
        <v>0</v>
      </c>
      <c r="BY69" s="35">
        <f t="shared" si="81"/>
        <v>0</v>
      </c>
      <c r="BZ69" s="35">
        <f t="shared" si="82"/>
        <v>0</v>
      </c>
      <c r="CA69" s="35">
        <f t="shared" si="82"/>
        <v>0</v>
      </c>
      <c r="CB69" s="35">
        <f t="shared" si="82"/>
        <v>0</v>
      </c>
      <c r="CC69" s="35">
        <f t="shared" si="82"/>
        <v>0</v>
      </c>
      <c r="CD69" s="35">
        <f t="shared" si="82"/>
        <v>0</v>
      </c>
      <c r="CE69" s="35">
        <f t="shared" si="82"/>
        <v>0</v>
      </c>
      <c r="CF69" s="35">
        <f t="shared" si="82"/>
        <v>0</v>
      </c>
      <c r="CG69" s="35">
        <f t="shared" si="82"/>
        <v>0</v>
      </c>
      <c r="CH69" s="35">
        <f t="shared" si="82"/>
        <v>0</v>
      </c>
      <c r="CI69" s="35">
        <f t="shared" si="82"/>
        <v>0</v>
      </c>
      <c r="CJ69" s="35">
        <f t="shared" si="83"/>
        <v>0</v>
      </c>
      <c r="CK69" s="35">
        <f t="shared" si="83"/>
        <v>0</v>
      </c>
      <c r="CL69" s="35">
        <f t="shared" si="83"/>
        <v>0</v>
      </c>
      <c r="CM69" s="35">
        <f t="shared" si="83"/>
        <v>0</v>
      </c>
      <c r="CN69" s="35">
        <f t="shared" si="83"/>
        <v>0</v>
      </c>
      <c r="CO69" s="35">
        <f t="shared" si="83"/>
        <v>0</v>
      </c>
      <c r="CP69" s="35">
        <f t="shared" si="83"/>
        <v>0</v>
      </c>
      <c r="CQ69" s="35">
        <f t="shared" si="83"/>
        <v>0</v>
      </c>
      <c r="CR69" s="35">
        <f t="shared" si="83"/>
        <v>0</v>
      </c>
      <c r="CS69" s="35">
        <f t="shared" si="83"/>
        <v>0</v>
      </c>
      <c r="CT69" s="35">
        <f t="shared" si="84"/>
        <v>0</v>
      </c>
      <c r="CU69" s="35">
        <f t="shared" si="84"/>
        <v>0</v>
      </c>
      <c r="CV69" s="35">
        <f t="shared" si="84"/>
        <v>0</v>
      </c>
      <c r="CW69" s="35">
        <f t="shared" si="84"/>
        <v>0</v>
      </c>
      <c r="CX69" s="35">
        <f t="shared" si="84"/>
        <v>0</v>
      </c>
      <c r="CY69" s="35">
        <f t="shared" si="84"/>
        <v>0</v>
      </c>
      <c r="CZ69" s="35">
        <f t="shared" si="84"/>
        <v>0</v>
      </c>
    </row>
    <row r="70" spans="1:104" x14ac:dyDescent="0.2">
      <c r="A70" s="91"/>
      <c r="B70" s="1"/>
      <c r="C70" s="29" t="str">
        <f t="shared" si="72"/>
        <v>Sr Engineer</v>
      </c>
      <c r="D70" s="29" t="str">
        <v>SE</v>
      </c>
      <c r="E70" s="42">
        <f t="shared" si="73"/>
        <v>3</v>
      </c>
      <c r="F70" s="70">
        <f t="shared" si="85"/>
        <v>2.6176470588235294</v>
      </c>
      <c r="I70" s="43">
        <f t="shared" si="74"/>
        <v>166</v>
      </c>
      <c r="J70" s="43">
        <f t="shared" si="75"/>
        <v>135</v>
      </c>
      <c r="K70" s="43">
        <f t="shared" si="75"/>
        <v>216</v>
      </c>
      <c r="L70" s="43">
        <f t="shared" si="75"/>
        <v>702</v>
      </c>
      <c r="M70" s="43">
        <f t="shared" si="75"/>
        <v>297</v>
      </c>
      <c r="N70" s="43">
        <f t="shared" si="75"/>
        <v>0</v>
      </c>
      <c r="R70" s="35">
        <f t="shared" si="76"/>
        <v>0</v>
      </c>
      <c r="S70" s="35">
        <f t="shared" si="76"/>
        <v>0</v>
      </c>
      <c r="T70" s="35">
        <f t="shared" si="76"/>
        <v>0</v>
      </c>
      <c r="U70" s="35">
        <f t="shared" si="76"/>
        <v>0</v>
      </c>
      <c r="V70" s="35">
        <f t="shared" si="76"/>
        <v>0</v>
      </c>
      <c r="W70" s="35">
        <f t="shared" si="76"/>
        <v>1</v>
      </c>
      <c r="X70" s="35">
        <f t="shared" si="76"/>
        <v>1</v>
      </c>
      <c r="Y70" s="35">
        <f t="shared" si="76"/>
        <v>1</v>
      </c>
      <c r="Z70" s="35">
        <f t="shared" si="76"/>
        <v>1</v>
      </c>
      <c r="AA70" s="35">
        <f t="shared" si="76"/>
        <v>1</v>
      </c>
      <c r="AB70" s="35">
        <f t="shared" si="77"/>
        <v>2</v>
      </c>
      <c r="AC70" s="35">
        <f t="shared" si="77"/>
        <v>2</v>
      </c>
      <c r="AD70" s="35">
        <f t="shared" si="77"/>
        <v>2</v>
      </c>
      <c r="AE70" s="35">
        <f t="shared" si="77"/>
        <v>2</v>
      </c>
      <c r="AF70" s="35">
        <f t="shared" si="77"/>
        <v>2</v>
      </c>
      <c r="AG70" s="35">
        <f t="shared" si="77"/>
        <v>3</v>
      </c>
      <c r="AH70" s="35">
        <f t="shared" si="77"/>
        <v>3</v>
      </c>
      <c r="AI70" s="35">
        <f t="shared" si="77"/>
        <v>3</v>
      </c>
      <c r="AJ70" s="35">
        <f t="shared" si="77"/>
        <v>3</v>
      </c>
      <c r="AK70" s="35">
        <f t="shared" si="77"/>
        <v>3</v>
      </c>
      <c r="AL70" s="35">
        <f t="shared" si="78"/>
        <v>3</v>
      </c>
      <c r="AM70" s="35">
        <f t="shared" si="78"/>
        <v>3</v>
      </c>
      <c r="AN70" s="35">
        <f t="shared" si="78"/>
        <v>3</v>
      </c>
      <c r="AO70" s="35">
        <f t="shared" si="78"/>
        <v>3</v>
      </c>
      <c r="AP70" s="35">
        <f t="shared" si="78"/>
        <v>3</v>
      </c>
      <c r="AQ70" s="35">
        <f t="shared" si="78"/>
        <v>3</v>
      </c>
      <c r="AR70" s="35">
        <f t="shared" si="78"/>
        <v>3</v>
      </c>
      <c r="AS70" s="35">
        <f t="shared" si="78"/>
        <v>3</v>
      </c>
      <c r="AT70" s="35">
        <f t="shared" si="78"/>
        <v>3</v>
      </c>
      <c r="AU70" s="35">
        <f t="shared" si="78"/>
        <v>3</v>
      </c>
      <c r="AV70" s="35">
        <f t="shared" si="79"/>
        <v>3</v>
      </c>
      <c r="AW70" s="35">
        <f t="shared" si="79"/>
        <v>3</v>
      </c>
      <c r="AX70" s="35">
        <f t="shared" si="79"/>
        <v>3</v>
      </c>
      <c r="AY70" s="35">
        <f t="shared" si="79"/>
        <v>3</v>
      </c>
      <c r="AZ70" s="35">
        <f t="shared" si="79"/>
        <v>3</v>
      </c>
      <c r="BA70" s="35">
        <f t="shared" si="79"/>
        <v>3</v>
      </c>
      <c r="BB70" s="35">
        <f t="shared" si="79"/>
        <v>3</v>
      </c>
      <c r="BC70" s="35">
        <f t="shared" si="79"/>
        <v>3</v>
      </c>
      <c r="BD70" s="35">
        <f t="shared" si="79"/>
        <v>3</v>
      </c>
      <c r="BE70" s="35">
        <f t="shared" si="79"/>
        <v>3</v>
      </c>
      <c r="BF70" s="35">
        <f t="shared" si="80"/>
        <v>3</v>
      </c>
      <c r="BG70" s="35">
        <f t="shared" si="80"/>
        <v>3</v>
      </c>
      <c r="BH70" s="35">
        <f t="shared" si="80"/>
        <v>3</v>
      </c>
      <c r="BI70" s="35">
        <f t="shared" si="80"/>
        <v>3</v>
      </c>
      <c r="BJ70" s="35">
        <f t="shared" si="80"/>
        <v>3</v>
      </c>
      <c r="BK70" s="35">
        <f t="shared" si="80"/>
        <v>3</v>
      </c>
      <c r="BL70" s="35">
        <f t="shared" si="80"/>
        <v>3</v>
      </c>
      <c r="BM70" s="35">
        <f t="shared" si="80"/>
        <v>3</v>
      </c>
      <c r="BN70" s="35">
        <f t="shared" si="80"/>
        <v>3</v>
      </c>
      <c r="BO70" s="35">
        <f t="shared" si="80"/>
        <v>3</v>
      </c>
      <c r="BP70" s="35">
        <f t="shared" si="81"/>
        <v>3</v>
      </c>
      <c r="BQ70" s="35">
        <f t="shared" si="81"/>
        <v>3</v>
      </c>
      <c r="BR70" s="35">
        <f t="shared" si="81"/>
        <v>3</v>
      </c>
      <c r="BS70" s="35">
        <f t="shared" si="81"/>
        <v>3</v>
      </c>
      <c r="BT70" s="35">
        <f t="shared" si="81"/>
        <v>3</v>
      </c>
      <c r="BU70" s="35">
        <f t="shared" si="81"/>
        <v>3</v>
      </c>
      <c r="BV70" s="35">
        <f t="shared" si="81"/>
        <v>2</v>
      </c>
      <c r="BW70" s="35">
        <f t="shared" si="81"/>
        <v>2</v>
      </c>
      <c r="BX70" s="35">
        <f t="shared" si="81"/>
        <v>2</v>
      </c>
      <c r="BY70" s="35">
        <f t="shared" si="81"/>
        <v>2</v>
      </c>
      <c r="BZ70" s="35">
        <f t="shared" si="82"/>
        <v>2</v>
      </c>
      <c r="CA70" s="35">
        <f t="shared" si="82"/>
        <v>2</v>
      </c>
      <c r="CB70" s="35">
        <f t="shared" si="82"/>
        <v>2</v>
      </c>
      <c r="CC70" s="35">
        <f t="shared" si="82"/>
        <v>2</v>
      </c>
      <c r="CD70" s="35">
        <f t="shared" si="82"/>
        <v>2</v>
      </c>
      <c r="CE70" s="35">
        <f t="shared" si="82"/>
        <v>2</v>
      </c>
      <c r="CF70" s="35">
        <f t="shared" si="82"/>
        <v>2</v>
      </c>
      <c r="CG70" s="35">
        <f t="shared" si="82"/>
        <v>2</v>
      </c>
      <c r="CH70" s="35">
        <f t="shared" si="82"/>
        <v>2</v>
      </c>
      <c r="CI70" s="35">
        <f t="shared" si="82"/>
        <v>1</v>
      </c>
      <c r="CJ70" s="35">
        <f t="shared" si="83"/>
        <v>1</v>
      </c>
      <c r="CK70" s="35">
        <f t="shared" si="83"/>
        <v>0</v>
      </c>
      <c r="CL70" s="35">
        <f t="shared" si="83"/>
        <v>0</v>
      </c>
      <c r="CM70" s="35">
        <f t="shared" si="83"/>
        <v>0</v>
      </c>
      <c r="CN70" s="35">
        <f t="shared" si="83"/>
        <v>0</v>
      </c>
      <c r="CO70" s="35">
        <f t="shared" si="83"/>
        <v>0</v>
      </c>
      <c r="CP70" s="35">
        <f t="shared" si="83"/>
        <v>0</v>
      </c>
      <c r="CQ70" s="35">
        <f t="shared" si="83"/>
        <v>0</v>
      </c>
      <c r="CR70" s="35">
        <f t="shared" si="83"/>
        <v>0</v>
      </c>
      <c r="CS70" s="35">
        <f t="shared" si="83"/>
        <v>0</v>
      </c>
      <c r="CT70" s="35">
        <f t="shared" si="84"/>
        <v>0</v>
      </c>
      <c r="CU70" s="35">
        <f t="shared" si="84"/>
        <v>0</v>
      </c>
      <c r="CV70" s="35">
        <f t="shared" si="84"/>
        <v>0</v>
      </c>
      <c r="CW70" s="35">
        <f t="shared" si="84"/>
        <v>0</v>
      </c>
      <c r="CX70" s="35">
        <f t="shared" si="84"/>
        <v>0</v>
      </c>
      <c r="CY70" s="35">
        <f t="shared" si="84"/>
        <v>0</v>
      </c>
      <c r="CZ70" s="35">
        <f t="shared" si="84"/>
        <v>0</v>
      </c>
    </row>
    <row r="71" spans="1:104" x14ac:dyDescent="0.2">
      <c r="A71" s="91"/>
      <c r="B71" s="1"/>
      <c r="C71" s="29" t="str">
        <f t="shared" si="72"/>
        <v>Scientist</v>
      </c>
      <c r="D71" s="29" t="str">
        <v>SC</v>
      </c>
      <c r="E71" s="42">
        <f t="shared" si="73"/>
        <v>1</v>
      </c>
      <c r="F71" s="70">
        <f t="shared" si="85"/>
        <v>1</v>
      </c>
      <c r="I71" s="43">
        <f t="shared" si="74"/>
        <v>75</v>
      </c>
      <c r="J71" s="43">
        <f t="shared" si="75"/>
        <v>62</v>
      </c>
      <c r="K71" s="43">
        <f t="shared" si="75"/>
        <v>108</v>
      </c>
      <c r="L71" s="43">
        <f t="shared" si="75"/>
        <v>234</v>
      </c>
      <c r="M71" s="43">
        <f t="shared" si="75"/>
        <v>216</v>
      </c>
      <c r="N71" s="43">
        <f t="shared" si="75"/>
        <v>0</v>
      </c>
      <c r="R71" s="35">
        <f t="shared" si="76"/>
        <v>0</v>
      </c>
      <c r="S71" s="35">
        <f t="shared" si="76"/>
        <v>0</v>
      </c>
      <c r="T71" s="35">
        <f t="shared" si="76"/>
        <v>0</v>
      </c>
      <c r="U71" s="35">
        <f t="shared" si="76"/>
        <v>0</v>
      </c>
      <c r="V71" s="35">
        <f t="shared" si="76"/>
        <v>0</v>
      </c>
      <c r="W71" s="35">
        <f t="shared" si="76"/>
        <v>1</v>
      </c>
      <c r="X71" s="35">
        <f t="shared" si="76"/>
        <v>1</v>
      </c>
      <c r="Y71" s="35">
        <f t="shared" si="76"/>
        <v>1</v>
      </c>
      <c r="Z71" s="35">
        <f t="shared" si="76"/>
        <v>1</v>
      </c>
      <c r="AA71" s="35">
        <f t="shared" si="76"/>
        <v>1</v>
      </c>
      <c r="AB71" s="35">
        <f t="shared" si="77"/>
        <v>1</v>
      </c>
      <c r="AC71" s="35">
        <f t="shared" si="77"/>
        <v>1</v>
      </c>
      <c r="AD71" s="35">
        <f t="shared" si="77"/>
        <v>1</v>
      </c>
      <c r="AE71" s="35">
        <f t="shared" si="77"/>
        <v>1</v>
      </c>
      <c r="AF71" s="35">
        <f t="shared" si="77"/>
        <v>1</v>
      </c>
      <c r="AG71" s="35">
        <f t="shared" si="77"/>
        <v>1</v>
      </c>
      <c r="AH71" s="35">
        <f t="shared" si="77"/>
        <v>1</v>
      </c>
      <c r="AI71" s="35">
        <f t="shared" si="77"/>
        <v>1</v>
      </c>
      <c r="AJ71" s="35">
        <f t="shared" si="77"/>
        <v>1</v>
      </c>
      <c r="AK71" s="35">
        <f t="shared" si="77"/>
        <v>1</v>
      </c>
      <c r="AL71" s="35">
        <f t="shared" si="78"/>
        <v>1</v>
      </c>
      <c r="AM71" s="35">
        <f t="shared" si="78"/>
        <v>1</v>
      </c>
      <c r="AN71" s="35">
        <f t="shared" si="78"/>
        <v>1</v>
      </c>
      <c r="AO71" s="35">
        <f t="shared" si="78"/>
        <v>1</v>
      </c>
      <c r="AP71" s="35">
        <f t="shared" si="78"/>
        <v>1</v>
      </c>
      <c r="AQ71" s="35">
        <f t="shared" si="78"/>
        <v>1</v>
      </c>
      <c r="AR71" s="35">
        <f t="shared" si="78"/>
        <v>1</v>
      </c>
      <c r="AS71" s="35">
        <f t="shared" si="78"/>
        <v>1</v>
      </c>
      <c r="AT71" s="35">
        <f t="shared" si="78"/>
        <v>1</v>
      </c>
      <c r="AU71" s="35">
        <f t="shared" si="78"/>
        <v>1</v>
      </c>
      <c r="AV71" s="35">
        <f t="shared" si="79"/>
        <v>1</v>
      </c>
      <c r="AW71" s="35">
        <f t="shared" si="79"/>
        <v>1</v>
      </c>
      <c r="AX71" s="35">
        <f t="shared" si="79"/>
        <v>1</v>
      </c>
      <c r="AY71" s="35">
        <f t="shared" si="79"/>
        <v>1</v>
      </c>
      <c r="AZ71" s="35">
        <f t="shared" si="79"/>
        <v>1</v>
      </c>
      <c r="BA71" s="35">
        <f t="shared" si="79"/>
        <v>1</v>
      </c>
      <c r="BB71" s="35">
        <f t="shared" si="79"/>
        <v>1</v>
      </c>
      <c r="BC71" s="35">
        <f t="shared" si="79"/>
        <v>1</v>
      </c>
      <c r="BD71" s="35">
        <f t="shared" si="79"/>
        <v>1</v>
      </c>
      <c r="BE71" s="35">
        <f t="shared" si="79"/>
        <v>1</v>
      </c>
      <c r="BF71" s="35">
        <f t="shared" si="80"/>
        <v>1</v>
      </c>
      <c r="BG71" s="35">
        <f t="shared" si="80"/>
        <v>1</v>
      </c>
      <c r="BH71" s="35">
        <f t="shared" si="80"/>
        <v>1</v>
      </c>
      <c r="BI71" s="35">
        <f t="shared" si="80"/>
        <v>1</v>
      </c>
      <c r="BJ71" s="35">
        <f t="shared" si="80"/>
        <v>1</v>
      </c>
      <c r="BK71" s="35">
        <f t="shared" si="80"/>
        <v>1</v>
      </c>
      <c r="BL71" s="35">
        <f t="shared" si="80"/>
        <v>1</v>
      </c>
      <c r="BM71" s="35">
        <f t="shared" si="80"/>
        <v>1</v>
      </c>
      <c r="BN71" s="35">
        <f t="shared" si="80"/>
        <v>1</v>
      </c>
      <c r="BO71" s="35">
        <f t="shared" si="80"/>
        <v>1</v>
      </c>
      <c r="BP71" s="35">
        <f t="shared" si="81"/>
        <v>1</v>
      </c>
      <c r="BQ71" s="35">
        <f t="shared" si="81"/>
        <v>1</v>
      </c>
      <c r="BR71" s="35">
        <f t="shared" si="81"/>
        <v>1</v>
      </c>
      <c r="BS71" s="35">
        <f t="shared" si="81"/>
        <v>1</v>
      </c>
      <c r="BT71" s="35">
        <f t="shared" si="81"/>
        <v>1</v>
      </c>
      <c r="BU71" s="35">
        <f t="shared" si="81"/>
        <v>1</v>
      </c>
      <c r="BV71" s="35">
        <f t="shared" si="81"/>
        <v>1</v>
      </c>
      <c r="BW71" s="35">
        <f t="shared" si="81"/>
        <v>1</v>
      </c>
      <c r="BX71" s="35">
        <f t="shared" si="81"/>
        <v>1</v>
      </c>
      <c r="BY71" s="35">
        <f t="shared" si="81"/>
        <v>1</v>
      </c>
      <c r="BZ71" s="35">
        <f t="shared" si="82"/>
        <v>1</v>
      </c>
      <c r="CA71" s="35">
        <f t="shared" si="82"/>
        <v>1</v>
      </c>
      <c r="CB71" s="35">
        <f t="shared" si="82"/>
        <v>1</v>
      </c>
      <c r="CC71" s="35">
        <f t="shared" si="82"/>
        <v>1</v>
      </c>
      <c r="CD71" s="35">
        <f t="shared" si="82"/>
        <v>1</v>
      </c>
      <c r="CE71" s="35">
        <f t="shared" si="82"/>
        <v>1</v>
      </c>
      <c r="CF71" s="35">
        <f t="shared" si="82"/>
        <v>1</v>
      </c>
      <c r="CG71" s="35">
        <f t="shared" si="82"/>
        <v>1</v>
      </c>
      <c r="CH71" s="35">
        <f t="shared" si="82"/>
        <v>1</v>
      </c>
      <c r="CI71" s="35">
        <f t="shared" si="82"/>
        <v>1</v>
      </c>
      <c r="CJ71" s="35">
        <f t="shared" si="83"/>
        <v>1</v>
      </c>
      <c r="CK71" s="35">
        <f t="shared" si="83"/>
        <v>1</v>
      </c>
      <c r="CL71" s="35">
        <f t="shared" si="83"/>
        <v>1</v>
      </c>
      <c r="CM71" s="35">
        <f t="shared" si="83"/>
        <v>1</v>
      </c>
      <c r="CN71" s="35">
        <f t="shared" si="83"/>
        <v>1</v>
      </c>
      <c r="CO71" s="35">
        <f t="shared" si="83"/>
        <v>1</v>
      </c>
      <c r="CP71" s="35">
        <f t="shared" si="83"/>
        <v>1</v>
      </c>
      <c r="CQ71" s="35">
        <f t="shared" si="83"/>
        <v>1</v>
      </c>
      <c r="CR71" s="35">
        <f t="shared" si="83"/>
        <v>1</v>
      </c>
      <c r="CS71" s="35">
        <f t="shared" si="83"/>
        <v>1</v>
      </c>
      <c r="CT71" s="35">
        <f t="shared" si="84"/>
        <v>0</v>
      </c>
      <c r="CU71" s="35">
        <f t="shared" si="84"/>
        <v>0</v>
      </c>
      <c r="CV71" s="35">
        <f t="shared" si="84"/>
        <v>0</v>
      </c>
      <c r="CW71" s="35">
        <f t="shared" si="84"/>
        <v>0</v>
      </c>
      <c r="CX71" s="35">
        <f t="shared" si="84"/>
        <v>0</v>
      </c>
      <c r="CY71" s="35">
        <f t="shared" si="84"/>
        <v>0</v>
      </c>
      <c r="CZ71" s="35">
        <f t="shared" si="84"/>
        <v>0</v>
      </c>
    </row>
    <row r="72" spans="1:104" x14ac:dyDescent="0.2">
      <c r="A72" s="91"/>
      <c r="B72" s="1"/>
      <c r="C72" s="29" t="str">
        <f t="shared" si="72"/>
        <v>In-Kind</v>
      </c>
      <c r="D72" s="29" t="str">
        <v>IK</v>
      </c>
      <c r="E72" s="42">
        <f t="shared" si="73"/>
        <v>9</v>
      </c>
      <c r="F72" s="70">
        <f t="shared" si="85"/>
        <v>9</v>
      </c>
      <c r="I72" s="43">
        <f t="shared" si="74"/>
        <v>413</v>
      </c>
      <c r="J72" s="43">
        <f t="shared" si="75"/>
        <v>347</v>
      </c>
      <c r="K72" s="43">
        <f t="shared" si="75"/>
        <v>0</v>
      </c>
      <c r="L72" s="43">
        <f t="shared" si="75"/>
        <v>1710</v>
      </c>
      <c r="M72" s="43">
        <f t="shared" si="75"/>
        <v>1413</v>
      </c>
      <c r="N72" s="43">
        <f t="shared" si="75"/>
        <v>0</v>
      </c>
      <c r="R72" s="35">
        <f t="shared" si="76"/>
        <v>0</v>
      </c>
      <c r="S72" s="35">
        <f t="shared" si="76"/>
        <v>0</v>
      </c>
      <c r="T72" s="35">
        <f t="shared" si="76"/>
        <v>0</v>
      </c>
      <c r="U72" s="35">
        <f t="shared" si="76"/>
        <v>0</v>
      </c>
      <c r="V72" s="35">
        <f t="shared" si="76"/>
        <v>0</v>
      </c>
      <c r="W72" s="35">
        <f t="shared" si="76"/>
        <v>0</v>
      </c>
      <c r="X72" s="35">
        <f t="shared" si="76"/>
        <v>0</v>
      </c>
      <c r="Y72" s="35">
        <f t="shared" si="76"/>
        <v>0</v>
      </c>
      <c r="Z72" s="35">
        <f t="shared" si="76"/>
        <v>0</v>
      </c>
      <c r="AA72" s="35">
        <f t="shared" si="76"/>
        <v>0</v>
      </c>
      <c r="AB72" s="35">
        <f t="shared" si="77"/>
        <v>0</v>
      </c>
      <c r="AC72" s="35">
        <f t="shared" si="77"/>
        <v>0</v>
      </c>
      <c r="AD72" s="35">
        <f t="shared" si="77"/>
        <v>0</v>
      </c>
      <c r="AE72" s="35">
        <f t="shared" si="77"/>
        <v>0</v>
      </c>
      <c r="AF72" s="35">
        <f t="shared" si="77"/>
        <v>0</v>
      </c>
      <c r="AG72" s="35">
        <f t="shared" si="77"/>
        <v>0</v>
      </c>
      <c r="AH72" s="35">
        <f t="shared" si="77"/>
        <v>0</v>
      </c>
      <c r="AI72" s="35">
        <f t="shared" si="77"/>
        <v>0</v>
      </c>
      <c r="AJ72" s="35">
        <f t="shared" si="77"/>
        <v>0</v>
      </c>
      <c r="AK72" s="35">
        <f t="shared" si="77"/>
        <v>0</v>
      </c>
      <c r="AL72" s="35">
        <f t="shared" si="78"/>
        <v>0</v>
      </c>
      <c r="AM72" s="35">
        <f t="shared" si="78"/>
        <v>1</v>
      </c>
      <c r="AN72" s="35">
        <f t="shared" si="78"/>
        <v>1</v>
      </c>
      <c r="AO72" s="35">
        <f t="shared" si="78"/>
        <v>2</v>
      </c>
      <c r="AP72" s="35">
        <f t="shared" si="78"/>
        <v>2</v>
      </c>
      <c r="AQ72" s="35">
        <f t="shared" si="78"/>
        <v>2</v>
      </c>
      <c r="AR72" s="35">
        <f t="shared" si="78"/>
        <v>2</v>
      </c>
      <c r="AS72" s="35">
        <f t="shared" si="78"/>
        <v>2</v>
      </c>
      <c r="AT72" s="35">
        <f t="shared" si="78"/>
        <v>9</v>
      </c>
      <c r="AU72" s="35">
        <f t="shared" si="78"/>
        <v>9</v>
      </c>
      <c r="AV72" s="35">
        <f t="shared" si="79"/>
        <v>9</v>
      </c>
      <c r="AW72" s="35">
        <f t="shared" si="79"/>
        <v>9</v>
      </c>
      <c r="AX72" s="35">
        <f t="shared" si="79"/>
        <v>9</v>
      </c>
      <c r="AY72" s="35">
        <f t="shared" si="79"/>
        <v>9</v>
      </c>
      <c r="AZ72" s="35">
        <f t="shared" si="79"/>
        <v>9</v>
      </c>
      <c r="BA72" s="35">
        <f t="shared" si="79"/>
        <v>9</v>
      </c>
      <c r="BB72" s="35">
        <f t="shared" si="79"/>
        <v>9</v>
      </c>
      <c r="BC72" s="35">
        <f t="shared" si="79"/>
        <v>9</v>
      </c>
      <c r="BD72" s="35">
        <f t="shared" si="79"/>
        <v>9</v>
      </c>
      <c r="BE72" s="35">
        <f t="shared" si="79"/>
        <v>9</v>
      </c>
      <c r="BF72" s="35">
        <f t="shared" si="80"/>
        <v>9</v>
      </c>
      <c r="BG72" s="35">
        <f t="shared" si="80"/>
        <v>9</v>
      </c>
      <c r="BH72" s="35">
        <f t="shared" si="80"/>
        <v>9</v>
      </c>
      <c r="BI72" s="35">
        <f t="shared" si="80"/>
        <v>9</v>
      </c>
      <c r="BJ72" s="35">
        <f t="shared" si="80"/>
        <v>9</v>
      </c>
      <c r="BK72" s="35">
        <f t="shared" si="80"/>
        <v>9</v>
      </c>
      <c r="BL72" s="35">
        <f t="shared" si="80"/>
        <v>9</v>
      </c>
      <c r="BM72" s="35">
        <f t="shared" si="80"/>
        <v>9</v>
      </c>
      <c r="BN72" s="35">
        <f t="shared" si="80"/>
        <v>9</v>
      </c>
      <c r="BO72" s="35">
        <f t="shared" si="80"/>
        <v>9</v>
      </c>
      <c r="BP72" s="35">
        <f t="shared" si="81"/>
        <v>9</v>
      </c>
      <c r="BQ72" s="35">
        <f t="shared" si="81"/>
        <v>9</v>
      </c>
      <c r="BR72" s="35">
        <f t="shared" si="81"/>
        <v>9</v>
      </c>
      <c r="BS72" s="35">
        <f t="shared" si="81"/>
        <v>9</v>
      </c>
      <c r="BT72" s="35">
        <f t="shared" si="81"/>
        <v>9</v>
      </c>
      <c r="BU72" s="35">
        <f t="shared" si="81"/>
        <v>9</v>
      </c>
      <c r="BV72" s="35">
        <f t="shared" si="81"/>
        <v>9</v>
      </c>
      <c r="BW72" s="35">
        <f t="shared" si="81"/>
        <v>9</v>
      </c>
      <c r="BX72" s="35">
        <f t="shared" si="81"/>
        <v>9</v>
      </c>
      <c r="BY72" s="35">
        <f t="shared" si="81"/>
        <v>9</v>
      </c>
      <c r="BZ72" s="35">
        <f t="shared" si="82"/>
        <v>9</v>
      </c>
      <c r="CA72" s="35">
        <f t="shared" si="82"/>
        <v>9</v>
      </c>
      <c r="CB72" s="35">
        <f t="shared" si="82"/>
        <v>9</v>
      </c>
      <c r="CC72" s="35">
        <f t="shared" si="82"/>
        <v>9</v>
      </c>
      <c r="CD72" s="35">
        <f t="shared" si="82"/>
        <v>9</v>
      </c>
      <c r="CE72" s="35">
        <f t="shared" si="82"/>
        <v>9</v>
      </c>
      <c r="CF72" s="35">
        <f t="shared" si="82"/>
        <v>9</v>
      </c>
      <c r="CG72" s="35">
        <f t="shared" si="82"/>
        <v>9</v>
      </c>
      <c r="CH72" s="35">
        <f t="shared" si="82"/>
        <v>9</v>
      </c>
      <c r="CI72" s="35">
        <f t="shared" si="82"/>
        <v>8</v>
      </c>
      <c r="CJ72" s="35">
        <f t="shared" si="83"/>
        <v>8</v>
      </c>
      <c r="CK72" s="35">
        <f t="shared" si="83"/>
        <v>8</v>
      </c>
      <c r="CL72" s="35">
        <f t="shared" si="83"/>
        <v>1</v>
      </c>
      <c r="CM72" s="35">
        <f t="shared" si="83"/>
        <v>1</v>
      </c>
      <c r="CN72" s="35">
        <f t="shared" si="83"/>
        <v>1</v>
      </c>
      <c r="CO72" s="35">
        <f t="shared" si="83"/>
        <v>1</v>
      </c>
      <c r="CP72" s="35">
        <f t="shared" si="83"/>
        <v>1</v>
      </c>
      <c r="CQ72" s="35">
        <f t="shared" si="83"/>
        <v>1</v>
      </c>
      <c r="CR72" s="35">
        <f t="shared" si="83"/>
        <v>1</v>
      </c>
      <c r="CS72" s="35">
        <f t="shared" si="83"/>
        <v>1</v>
      </c>
      <c r="CT72" s="35">
        <f t="shared" si="84"/>
        <v>0</v>
      </c>
      <c r="CU72" s="35">
        <f t="shared" si="84"/>
        <v>0</v>
      </c>
      <c r="CV72" s="35">
        <f t="shared" si="84"/>
        <v>0</v>
      </c>
      <c r="CW72" s="35">
        <f t="shared" si="84"/>
        <v>0</v>
      </c>
      <c r="CX72" s="35">
        <f t="shared" si="84"/>
        <v>0</v>
      </c>
      <c r="CY72" s="35">
        <f t="shared" si="84"/>
        <v>0</v>
      </c>
      <c r="CZ72" s="35">
        <f t="shared" si="84"/>
        <v>0</v>
      </c>
    </row>
    <row r="73" spans="1:104" x14ac:dyDescent="0.2">
      <c r="A73" s="91"/>
      <c r="B73" s="1"/>
      <c r="C73" s="29" t="str">
        <f t="shared" si="72"/>
        <v>Sr Scientist</v>
      </c>
      <c r="D73" s="29" t="str">
        <v>SS</v>
      </c>
      <c r="E73" s="42">
        <f t="shared" si="73"/>
        <v>3</v>
      </c>
      <c r="F73" s="70">
        <f t="shared" si="85"/>
        <v>2</v>
      </c>
      <c r="I73" s="43">
        <f t="shared" si="74"/>
        <v>90</v>
      </c>
      <c r="J73" s="43">
        <f t="shared" si="75"/>
        <v>77</v>
      </c>
      <c r="K73" s="43">
        <f t="shared" si="75"/>
        <v>0</v>
      </c>
      <c r="L73" s="43">
        <f t="shared" si="75"/>
        <v>306</v>
      </c>
      <c r="M73" s="43">
        <f t="shared" si="75"/>
        <v>387</v>
      </c>
      <c r="N73" s="43">
        <f t="shared" si="75"/>
        <v>0</v>
      </c>
      <c r="R73" s="35">
        <f t="shared" si="76"/>
        <v>0</v>
      </c>
      <c r="S73" s="35">
        <f t="shared" si="76"/>
        <v>0</v>
      </c>
      <c r="T73" s="35">
        <f t="shared" si="76"/>
        <v>0</v>
      </c>
      <c r="U73" s="35">
        <f t="shared" si="76"/>
        <v>0</v>
      </c>
      <c r="V73" s="35">
        <f t="shared" si="76"/>
        <v>0</v>
      </c>
      <c r="W73" s="35">
        <f t="shared" si="76"/>
        <v>0</v>
      </c>
      <c r="X73" s="35">
        <f t="shared" si="76"/>
        <v>0</v>
      </c>
      <c r="Y73" s="35">
        <f t="shared" si="76"/>
        <v>0</v>
      </c>
      <c r="Z73" s="35">
        <f t="shared" si="76"/>
        <v>0</v>
      </c>
      <c r="AA73" s="35">
        <f t="shared" si="76"/>
        <v>0</v>
      </c>
      <c r="AB73" s="35">
        <f t="shared" si="77"/>
        <v>0</v>
      </c>
      <c r="AC73" s="35">
        <f t="shared" si="77"/>
        <v>0</v>
      </c>
      <c r="AD73" s="35">
        <f t="shared" si="77"/>
        <v>0</v>
      </c>
      <c r="AE73" s="35">
        <f t="shared" si="77"/>
        <v>0</v>
      </c>
      <c r="AF73" s="35">
        <f t="shared" si="77"/>
        <v>0</v>
      </c>
      <c r="AG73" s="35">
        <f t="shared" si="77"/>
        <v>0</v>
      </c>
      <c r="AH73" s="35">
        <f t="shared" si="77"/>
        <v>0</v>
      </c>
      <c r="AI73" s="35">
        <f t="shared" si="77"/>
        <v>0</v>
      </c>
      <c r="AJ73" s="35">
        <f t="shared" si="77"/>
        <v>0</v>
      </c>
      <c r="AK73" s="35">
        <f t="shared" si="77"/>
        <v>0</v>
      </c>
      <c r="AL73" s="35">
        <f t="shared" si="78"/>
        <v>0</v>
      </c>
      <c r="AM73" s="35">
        <f t="shared" si="78"/>
        <v>0</v>
      </c>
      <c r="AN73" s="35">
        <f t="shared" si="78"/>
        <v>0</v>
      </c>
      <c r="AO73" s="35">
        <f t="shared" si="78"/>
        <v>0</v>
      </c>
      <c r="AP73" s="35">
        <f t="shared" si="78"/>
        <v>0</v>
      </c>
      <c r="AQ73" s="35">
        <f t="shared" si="78"/>
        <v>0</v>
      </c>
      <c r="AR73" s="35">
        <f t="shared" si="78"/>
        <v>0</v>
      </c>
      <c r="AS73" s="35">
        <f t="shared" si="78"/>
        <v>0</v>
      </c>
      <c r="AT73" s="35">
        <f t="shared" si="78"/>
        <v>1</v>
      </c>
      <c r="AU73" s="35">
        <f t="shared" si="78"/>
        <v>1</v>
      </c>
      <c r="AV73" s="35">
        <f t="shared" si="79"/>
        <v>1</v>
      </c>
      <c r="AW73" s="35">
        <f t="shared" si="79"/>
        <v>1</v>
      </c>
      <c r="AX73" s="35">
        <f t="shared" si="79"/>
        <v>1</v>
      </c>
      <c r="AY73" s="35">
        <f t="shared" si="79"/>
        <v>1</v>
      </c>
      <c r="AZ73" s="35">
        <f t="shared" si="79"/>
        <v>1</v>
      </c>
      <c r="BA73" s="35">
        <f t="shared" si="79"/>
        <v>2</v>
      </c>
      <c r="BB73" s="35">
        <f t="shared" si="79"/>
        <v>2</v>
      </c>
      <c r="BC73" s="35">
        <f t="shared" si="79"/>
        <v>2</v>
      </c>
      <c r="BD73" s="35">
        <f t="shared" si="79"/>
        <v>2</v>
      </c>
      <c r="BE73" s="35">
        <f t="shared" si="79"/>
        <v>2</v>
      </c>
      <c r="BF73" s="35">
        <f t="shared" si="80"/>
        <v>2</v>
      </c>
      <c r="BG73" s="35">
        <f t="shared" si="80"/>
        <v>2</v>
      </c>
      <c r="BH73" s="35">
        <f t="shared" si="80"/>
        <v>2</v>
      </c>
      <c r="BI73" s="35">
        <f t="shared" si="80"/>
        <v>2</v>
      </c>
      <c r="BJ73" s="35">
        <f t="shared" si="80"/>
        <v>2</v>
      </c>
      <c r="BK73" s="35">
        <f t="shared" si="80"/>
        <v>2</v>
      </c>
      <c r="BL73" s="35">
        <f t="shared" si="80"/>
        <v>2</v>
      </c>
      <c r="BM73" s="35">
        <f t="shared" si="80"/>
        <v>2</v>
      </c>
      <c r="BN73" s="35">
        <f t="shared" si="80"/>
        <v>2</v>
      </c>
      <c r="BO73" s="35">
        <f t="shared" si="80"/>
        <v>2</v>
      </c>
      <c r="BP73" s="35">
        <f t="shared" si="81"/>
        <v>2</v>
      </c>
      <c r="BQ73" s="35">
        <f t="shared" si="81"/>
        <v>2</v>
      </c>
      <c r="BR73" s="35">
        <f t="shared" si="81"/>
        <v>2</v>
      </c>
      <c r="BS73" s="35">
        <f t="shared" si="81"/>
        <v>2</v>
      </c>
      <c r="BT73" s="35">
        <f t="shared" si="81"/>
        <v>2</v>
      </c>
      <c r="BU73" s="35">
        <f t="shared" si="81"/>
        <v>2</v>
      </c>
      <c r="BV73" s="35">
        <f t="shared" si="81"/>
        <v>2</v>
      </c>
      <c r="BW73" s="35">
        <f t="shared" si="81"/>
        <v>2</v>
      </c>
      <c r="BX73" s="35">
        <f t="shared" si="81"/>
        <v>2</v>
      </c>
      <c r="BY73" s="35">
        <f t="shared" si="81"/>
        <v>2</v>
      </c>
      <c r="BZ73" s="35">
        <f t="shared" si="82"/>
        <v>2</v>
      </c>
      <c r="CA73" s="35">
        <f t="shared" si="82"/>
        <v>2</v>
      </c>
      <c r="CB73" s="35">
        <f t="shared" si="82"/>
        <v>2</v>
      </c>
      <c r="CC73" s="35">
        <f t="shared" si="82"/>
        <v>2</v>
      </c>
      <c r="CD73" s="35">
        <f t="shared" si="82"/>
        <v>2</v>
      </c>
      <c r="CE73" s="35">
        <f t="shared" si="82"/>
        <v>2</v>
      </c>
      <c r="CF73" s="35">
        <f t="shared" si="82"/>
        <v>2</v>
      </c>
      <c r="CG73" s="35">
        <f t="shared" si="82"/>
        <v>2</v>
      </c>
      <c r="CH73" s="35">
        <f t="shared" si="82"/>
        <v>2</v>
      </c>
      <c r="CI73" s="35">
        <f t="shared" si="82"/>
        <v>2</v>
      </c>
      <c r="CJ73" s="35">
        <f t="shared" si="83"/>
        <v>2</v>
      </c>
      <c r="CK73" s="35">
        <f t="shared" si="83"/>
        <v>1</v>
      </c>
      <c r="CL73" s="35">
        <f t="shared" si="83"/>
        <v>1</v>
      </c>
      <c r="CM73" s="35">
        <f t="shared" si="83"/>
        <v>1</v>
      </c>
      <c r="CN73" s="35">
        <f t="shared" si="83"/>
        <v>1</v>
      </c>
      <c r="CO73" s="35">
        <f t="shared" si="83"/>
        <v>1</v>
      </c>
      <c r="CP73" s="35">
        <f t="shared" si="83"/>
        <v>1</v>
      </c>
      <c r="CQ73" s="35">
        <f t="shared" si="83"/>
        <v>1</v>
      </c>
      <c r="CR73" s="35">
        <f t="shared" si="83"/>
        <v>1</v>
      </c>
      <c r="CS73" s="35">
        <f t="shared" si="83"/>
        <v>1</v>
      </c>
      <c r="CT73" s="35">
        <f t="shared" si="84"/>
        <v>1</v>
      </c>
      <c r="CU73" s="35">
        <f t="shared" si="84"/>
        <v>1</v>
      </c>
      <c r="CV73" s="35">
        <f t="shared" si="84"/>
        <v>0</v>
      </c>
      <c r="CW73" s="35">
        <f t="shared" si="84"/>
        <v>0</v>
      </c>
      <c r="CX73" s="35">
        <f t="shared" si="84"/>
        <v>0</v>
      </c>
      <c r="CY73" s="35">
        <f t="shared" si="84"/>
        <v>0</v>
      </c>
      <c r="CZ73" s="35">
        <f t="shared" si="84"/>
        <v>0</v>
      </c>
    </row>
    <row r="74" spans="1:104" x14ac:dyDescent="0.2">
      <c r="A74" s="91"/>
      <c r="B74" s="1"/>
      <c r="C74" s="29" t="str">
        <f t="shared" si="72"/>
        <v>Mechanical Engineer</v>
      </c>
      <c r="D74" s="29" t="str">
        <v>EN-ME</v>
      </c>
      <c r="E74" s="42">
        <f t="shared" si="73"/>
        <v>3</v>
      </c>
      <c r="F74" s="70">
        <f t="shared" si="85"/>
        <v>2</v>
      </c>
      <c r="I74" s="43">
        <f t="shared" si="74"/>
        <v>140</v>
      </c>
      <c r="J74" s="43">
        <f t="shared" si="75"/>
        <v>117</v>
      </c>
      <c r="K74" s="43">
        <f t="shared" si="75"/>
        <v>180</v>
      </c>
      <c r="L74" s="43">
        <f t="shared" si="75"/>
        <v>468</v>
      </c>
      <c r="M74" s="43">
        <f t="shared" si="75"/>
        <v>387</v>
      </c>
      <c r="N74" s="43">
        <f t="shared" si="75"/>
        <v>18</v>
      </c>
      <c r="R74" s="35">
        <f t="shared" si="76"/>
        <v>0</v>
      </c>
      <c r="S74" s="35">
        <f t="shared" si="76"/>
        <v>1</v>
      </c>
      <c r="T74" s="35">
        <f t="shared" si="76"/>
        <v>1</v>
      </c>
      <c r="U74" s="35">
        <f t="shared" si="76"/>
        <v>1</v>
      </c>
      <c r="V74" s="35">
        <f t="shared" si="76"/>
        <v>1</v>
      </c>
      <c r="W74" s="35">
        <f t="shared" si="76"/>
        <v>1</v>
      </c>
      <c r="X74" s="35">
        <f t="shared" si="76"/>
        <v>1</v>
      </c>
      <c r="Y74" s="35">
        <f t="shared" si="76"/>
        <v>1</v>
      </c>
      <c r="Z74" s="35">
        <f t="shared" si="76"/>
        <v>1</v>
      </c>
      <c r="AA74" s="35">
        <f t="shared" si="76"/>
        <v>1</v>
      </c>
      <c r="AB74" s="35">
        <f t="shared" si="77"/>
        <v>1</v>
      </c>
      <c r="AC74" s="35">
        <f t="shared" si="77"/>
        <v>1</v>
      </c>
      <c r="AD74" s="35">
        <f t="shared" si="77"/>
        <v>1</v>
      </c>
      <c r="AE74" s="35">
        <f t="shared" si="77"/>
        <v>1</v>
      </c>
      <c r="AF74" s="35">
        <f t="shared" si="77"/>
        <v>1</v>
      </c>
      <c r="AG74" s="35">
        <f t="shared" si="77"/>
        <v>2</v>
      </c>
      <c r="AH74" s="35">
        <f t="shared" si="77"/>
        <v>2</v>
      </c>
      <c r="AI74" s="35">
        <f t="shared" si="77"/>
        <v>2</v>
      </c>
      <c r="AJ74" s="35">
        <f t="shared" si="77"/>
        <v>2</v>
      </c>
      <c r="AK74" s="35">
        <f t="shared" si="77"/>
        <v>2</v>
      </c>
      <c r="AL74" s="35">
        <f t="shared" si="78"/>
        <v>2</v>
      </c>
      <c r="AM74" s="35">
        <f t="shared" si="78"/>
        <v>2</v>
      </c>
      <c r="AN74" s="35">
        <f t="shared" si="78"/>
        <v>2</v>
      </c>
      <c r="AO74" s="35">
        <f t="shared" si="78"/>
        <v>2</v>
      </c>
      <c r="AP74" s="35">
        <f t="shared" si="78"/>
        <v>2</v>
      </c>
      <c r="AQ74" s="35">
        <f t="shared" si="78"/>
        <v>2</v>
      </c>
      <c r="AR74" s="35">
        <f t="shared" si="78"/>
        <v>2</v>
      </c>
      <c r="AS74" s="35">
        <f t="shared" si="78"/>
        <v>2</v>
      </c>
      <c r="AT74" s="35">
        <f t="shared" si="78"/>
        <v>2</v>
      </c>
      <c r="AU74" s="35">
        <f t="shared" si="78"/>
        <v>2</v>
      </c>
      <c r="AV74" s="35">
        <f t="shared" si="79"/>
        <v>2</v>
      </c>
      <c r="AW74" s="35">
        <f t="shared" si="79"/>
        <v>2</v>
      </c>
      <c r="AX74" s="35">
        <f t="shared" si="79"/>
        <v>2</v>
      </c>
      <c r="AY74" s="35">
        <f t="shared" si="79"/>
        <v>2</v>
      </c>
      <c r="AZ74" s="35">
        <f t="shared" si="79"/>
        <v>2</v>
      </c>
      <c r="BA74" s="35">
        <f t="shared" si="79"/>
        <v>2</v>
      </c>
      <c r="BB74" s="35">
        <f t="shared" si="79"/>
        <v>2</v>
      </c>
      <c r="BC74" s="35">
        <f t="shared" si="79"/>
        <v>2</v>
      </c>
      <c r="BD74" s="35">
        <f t="shared" si="79"/>
        <v>2</v>
      </c>
      <c r="BE74" s="35">
        <f t="shared" si="79"/>
        <v>2</v>
      </c>
      <c r="BF74" s="35">
        <f t="shared" si="80"/>
        <v>2</v>
      </c>
      <c r="BG74" s="35">
        <f t="shared" si="80"/>
        <v>2</v>
      </c>
      <c r="BH74" s="35">
        <f t="shared" si="80"/>
        <v>2</v>
      </c>
      <c r="BI74" s="35">
        <f t="shared" si="80"/>
        <v>2</v>
      </c>
      <c r="BJ74" s="35">
        <f t="shared" si="80"/>
        <v>2</v>
      </c>
      <c r="BK74" s="35">
        <f t="shared" si="80"/>
        <v>2</v>
      </c>
      <c r="BL74" s="35">
        <f t="shared" si="80"/>
        <v>2</v>
      </c>
      <c r="BM74" s="35">
        <f t="shared" si="80"/>
        <v>2</v>
      </c>
      <c r="BN74" s="35">
        <f t="shared" si="80"/>
        <v>2</v>
      </c>
      <c r="BO74" s="35">
        <f t="shared" si="80"/>
        <v>2</v>
      </c>
      <c r="BP74" s="35">
        <f t="shared" si="81"/>
        <v>2</v>
      </c>
      <c r="BQ74" s="35">
        <f t="shared" si="81"/>
        <v>2</v>
      </c>
      <c r="BR74" s="35">
        <f t="shared" si="81"/>
        <v>2</v>
      </c>
      <c r="BS74" s="35">
        <f t="shared" si="81"/>
        <v>2</v>
      </c>
      <c r="BT74" s="35">
        <f t="shared" si="81"/>
        <v>2</v>
      </c>
      <c r="BU74" s="35">
        <f t="shared" si="81"/>
        <v>2</v>
      </c>
      <c r="BV74" s="35">
        <f t="shared" si="81"/>
        <v>2</v>
      </c>
      <c r="BW74" s="35">
        <f t="shared" si="81"/>
        <v>2</v>
      </c>
      <c r="BX74" s="35">
        <f t="shared" si="81"/>
        <v>2</v>
      </c>
      <c r="BY74" s="35">
        <f t="shared" si="81"/>
        <v>2</v>
      </c>
      <c r="BZ74" s="35">
        <f t="shared" si="82"/>
        <v>2</v>
      </c>
      <c r="CA74" s="35">
        <f t="shared" si="82"/>
        <v>2</v>
      </c>
      <c r="CB74" s="35">
        <f t="shared" si="82"/>
        <v>2</v>
      </c>
      <c r="CC74" s="35">
        <f t="shared" si="82"/>
        <v>2</v>
      </c>
      <c r="CD74" s="35">
        <f t="shared" si="82"/>
        <v>2</v>
      </c>
      <c r="CE74" s="35">
        <f t="shared" si="82"/>
        <v>2</v>
      </c>
      <c r="CF74" s="35">
        <f t="shared" si="82"/>
        <v>2</v>
      </c>
      <c r="CG74" s="35">
        <f t="shared" si="82"/>
        <v>2</v>
      </c>
      <c r="CH74" s="35">
        <f t="shared" si="82"/>
        <v>2</v>
      </c>
      <c r="CI74" s="35">
        <f t="shared" si="82"/>
        <v>2</v>
      </c>
      <c r="CJ74" s="35">
        <f t="shared" si="83"/>
        <v>2</v>
      </c>
      <c r="CK74" s="35">
        <f t="shared" si="83"/>
        <v>1</v>
      </c>
      <c r="CL74" s="35">
        <f t="shared" si="83"/>
        <v>1</v>
      </c>
      <c r="CM74" s="35">
        <f t="shared" si="83"/>
        <v>1</v>
      </c>
      <c r="CN74" s="35">
        <f t="shared" si="83"/>
        <v>1</v>
      </c>
      <c r="CO74" s="35">
        <f t="shared" si="83"/>
        <v>1</v>
      </c>
      <c r="CP74" s="35">
        <f t="shared" si="83"/>
        <v>1</v>
      </c>
      <c r="CQ74" s="35">
        <f t="shared" si="83"/>
        <v>1</v>
      </c>
      <c r="CR74" s="35">
        <f t="shared" si="83"/>
        <v>1</v>
      </c>
      <c r="CS74" s="35">
        <f t="shared" si="83"/>
        <v>1</v>
      </c>
      <c r="CT74" s="35">
        <f t="shared" si="84"/>
        <v>1</v>
      </c>
      <c r="CU74" s="35">
        <f t="shared" si="84"/>
        <v>1</v>
      </c>
      <c r="CV74" s="35">
        <f t="shared" si="84"/>
        <v>1</v>
      </c>
      <c r="CW74" s="35">
        <f t="shared" si="84"/>
        <v>1</v>
      </c>
      <c r="CX74" s="35">
        <f t="shared" si="84"/>
        <v>1</v>
      </c>
      <c r="CY74" s="35">
        <f t="shared" si="84"/>
        <v>0</v>
      </c>
      <c r="CZ74" s="35">
        <f t="shared" si="84"/>
        <v>0</v>
      </c>
    </row>
    <row r="75" spans="1:104" x14ac:dyDescent="0.2">
      <c r="A75" s="91"/>
      <c r="B75" s="1"/>
      <c r="C75" s="29" t="str">
        <f t="shared" si="72"/>
        <v>Technician</v>
      </c>
      <c r="D75" s="29" t="str">
        <v>TE</v>
      </c>
      <c r="E75" s="42">
        <f t="shared" si="73"/>
        <v>20</v>
      </c>
      <c r="F75" s="70">
        <f t="shared" si="85"/>
        <v>0</v>
      </c>
      <c r="I75" s="43">
        <f>IF(ISBLANK(D75)," ", SUM(R75:CZ75))</f>
        <v>0</v>
      </c>
      <c r="J75" s="43">
        <f t="shared" si="75"/>
        <v>1125</v>
      </c>
      <c r="K75" s="43">
        <f t="shared" si="75"/>
        <v>1530</v>
      </c>
      <c r="L75" s="43">
        <f t="shared" si="75"/>
        <v>4680</v>
      </c>
      <c r="M75" s="43">
        <f t="shared" si="75"/>
        <v>3825</v>
      </c>
      <c r="N75" s="43">
        <f t="shared" si="75"/>
        <v>90</v>
      </c>
      <c r="R75" s="35">
        <f>IF($D75=""," ", SUMIFS(R$7:R$56,$C$7:$C$56,$D75,$D$7:$D$56,#REF!))</f>
        <v>0</v>
      </c>
      <c r="S75" s="35">
        <f>IF($D75=""," ", SUMIFS(S$7:S$56,$C$7:$C$56,$D75,$D$7:$D$56,#REF!))</f>
        <v>0</v>
      </c>
      <c r="T75" s="35">
        <f>IF($D75=""," ", SUMIFS(T$7:T$56,$C$7:$C$56,$D75,$D$7:$D$56,#REF!))</f>
        <v>0</v>
      </c>
      <c r="U75" s="35">
        <f>IF($D75=""," ", SUMIFS(U$7:U$56,$C$7:$C$56,$D75,$D$7:$D$56,#REF!))</f>
        <v>0</v>
      </c>
      <c r="V75" s="35">
        <f>IF($D75=""," ", SUMIFS(V$7:V$56,$C$7:$C$56,$D75,$D$7:$D$56,#REF!))</f>
        <v>0</v>
      </c>
      <c r="W75" s="35">
        <f>IF($D75=""," ", SUMIFS(W$7:W$56,$C$7:$C$56,$D75,$D$7:$D$56,#REF!))</f>
        <v>0</v>
      </c>
      <c r="X75" s="35">
        <f>IF($D75=""," ", SUMIFS(X$7:X$56,$C$7:$C$56,$D75,$D$7:$D$56,#REF!))</f>
        <v>0</v>
      </c>
      <c r="Y75" s="35">
        <f>IF($D75=""," ", SUMIFS(Y$7:Y$56,$C$7:$C$56,$D75,$D$7:$D$56,#REF!))</f>
        <v>0</v>
      </c>
      <c r="Z75" s="35">
        <f>IF($D75=""," ", SUMIFS(Z$7:Z$56,$C$7:$C$56,$D75,$D$7:$D$56,#REF!))</f>
        <v>0</v>
      </c>
      <c r="AA75" s="35">
        <f>IF($D75=""," ", SUMIFS(AA$7:AA$56,$C$7:$C$56,$D75,$D$7:$D$56,#REF!))</f>
        <v>0</v>
      </c>
      <c r="AB75" s="35">
        <f>IF($D75=""," ", SUMIFS(AB$7:AB$56,$C$7:$C$56,$D75,$D$7:$D$56,#REF!))</f>
        <v>0</v>
      </c>
      <c r="AC75" s="35">
        <f>IF($D75=""," ", SUMIFS(AC$7:AC$56,$C$7:$C$56,$D75,$D$7:$D$56,#REF!))</f>
        <v>0</v>
      </c>
      <c r="AD75" s="35">
        <f>IF($D75=""," ", SUMIFS(AD$7:AD$56,$C$7:$C$56,$D75,$D$7:$D$56,#REF!))</f>
        <v>0</v>
      </c>
      <c r="AE75" s="35">
        <f>IF($D75=""," ", SUMIFS(AE$7:AE$56,$C$7:$C$56,$D75,$D$7:$D$56,#REF!))</f>
        <v>0</v>
      </c>
      <c r="AF75" s="35">
        <f>IF($D75=""," ", SUMIFS(AF$7:AF$56,$C$7:$C$56,$D75,$D$7:$D$56,#REF!))</f>
        <v>0</v>
      </c>
      <c r="AG75" s="35">
        <f>IF($D75=""," ", SUMIFS(AG$7:AG$56,$C$7:$C$56,$D75,$D$7:$D$56,#REF!))</f>
        <v>0</v>
      </c>
      <c r="AH75" s="35">
        <f>IF($D75=""," ", SUMIFS(AH$7:AH$56,$C$7:$C$56,$D75,$D$7:$D$56,#REF!))</f>
        <v>0</v>
      </c>
      <c r="AI75" s="35">
        <f>IF($D75=""," ", SUMIFS(AI$7:AI$56,$C$7:$C$56,$D75,$D$7:$D$56,#REF!))</f>
        <v>0</v>
      </c>
      <c r="AJ75" s="35">
        <f>IF($D75=""," ", SUMIFS(AJ$7:AJ$56,$C$7:$C$56,$D75,$D$7:$D$56,#REF!))</f>
        <v>0</v>
      </c>
      <c r="AK75" s="35">
        <f>IF($D75=""," ", SUMIFS(AK$7:AK$56,$C$7:$C$56,$D75,$D$7:$D$56,#REF!))</f>
        <v>0</v>
      </c>
      <c r="AL75" s="35">
        <f>IF($D75=""," ", SUMIFS(AL$7:AL$56,$C$7:$C$56,$D75,$D$7:$D$56,#REF!))</f>
        <v>0</v>
      </c>
      <c r="AM75" s="35">
        <f>IF($D75=""," ", SUMIFS(AM$7:AM$56,$C$7:$C$56,$D75,$D$7:$D$56,#REF!))</f>
        <v>0</v>
      </c>
      <c r="AN75" s="35">
        <f>IF($D75=""," ", SUMIFS(AN$7:AN$56,$C$7:$C$56,$D75,$D$7:$D$56,#REF!))</f>
        <v>0</v>
      </c>
      <c r="AO75" s="35">
        <f>IF($D75=""," ", SUMIFS(AO$7:AO$56,$C$7:$C$56,$D75,$D$7:$D$56,#REF!))</f>
        <v>0</v>
      </c>
      <c r="AP75" s="35">
        <f>IF($D75=""," ", SUMIFS(AP$7:AP$56,$C$7:$C$56,$D75,$D$7:$D$56,#REF!))</f>
        <v>0</v>
      </c>
      <c r="AQ75" s="35">
        <f>IF($D75=""," ", SUMIFS(AQ$7:AQ$56,$C$7:$C$56,$D75,$D$7:$D$56,#REF!))</f>
        <v>0</v>
      </c>
      <c r="AR75" s="35">
        <f>IF($D75=""," ", SUMIFS(AR$7:AR$56,$C$7:$C$56,$D75,$D$7:$D$56,#REF!))</f>
        <v>0</v>
      </c>
      <c r="AS75" s="35">
        <f>IF($D75=""," ", SUMIFS(AS$7:AS$56,$C$7:$C$56,$D75,$D$7:$D$56,#REF!))</f>
        <v>0</v>
      </c>
      <c r="AT75" s="35">
        <f>IF($D75=""," ", SUMIFS(AT$7:AT$56,$C$7:$C$56,$D75,$D$7:$D$56,#REF!))</f>
        <v>0</v>
      </c>
      <c r="AU75" s="35">
        <f>IF($D75=""," ", SUMIFS(AU$7:AU$56,$C$7:$C$56,$D75,$D$7:$D$56,#REF!))</f>
        <v>0</v>
      </c>
      <c r="AV75" s="35">
        <f>IF($D75=""," ", SUMIFS(AV$7:AV$56,$C$7:$C$56,$D75,$D$7:$D$56,#REF!))</f>
        <v>0</v>
      </c>
      <c r="AW75" s="35">
        <f>IF($D75=""," ", SUMIFS(AW$7:AW$56,$C$7:$C$56,$D75,$D$7:$D$56,#REF!))</f>
        <v>0</v>
      </c>
      <c r="AX75" s="35">
        <f>IF($D75=""," ", SUMIFS(AX$7:AX$56,$C$7:$C$56,$D75,$D$7:$D$56,#REF!))</f>
        <v>0</v>
      </c>
      <c r="AY75" s="35">
        <f>IF($D75=""," ", SUMIFS(AY$7:AY$56,$C$7:$C$56,$D75,$D$7:$D$56,#REF!))</f>
        <v>0</v>
      </c>
      <c r="AZ75" s="35">
        <f>IF($D75=""," ", SUMIFS(AZ$7:AZ$56,$C$7:$C$56,$D75,$D$7:$D$56,#REF!))</f>
        <v>0</v>
      </c>
      <c r="BA75" s="35">
        <f>IF($D75=""," ", SUMIFS(BA$7:BA$56,$C$7:$C$56,$D75,$D$7:$D$56,#REF!))</f>
        <v>0</v>
      </c>
      <c r="BB75" s="35">
        <f>IF($D75=""," ", SUMIFS(BB$7:BB$56,$C$7:$C$56,$D75,$D$7:$D$56,#REF!))</f>
        <v>0</v>
      </c>
      <c r="BC75" s="35">
        <f>IF($D75=""," ", SUMIFS(BC$7:BC$56,$C$7:$C$56,$D75,$D$7:$D$56,#REF!))</f>
        <v>0</v>
      </c>
      <c r="BD75" s="35">
        <f>IF($D75=""," ", SUMIFS(BD$7:BD$56,$C$7:$C$56,$D75,$D$7:$D$56,#REF!))</f>
        <v>0</v>
      </c>
      <c r="BE75" s="35">
        <f>IF($D75=""," ", SUMIFS(BE$7:BE$56,$C$7:$C$56,$D75,$D$7:$D$56,#REF!))</f>
        <v>0</v>
      </c>
      <c r="BF75" s="35">
        <f>IF($D75=""," ", SUMIFS(BF$7:BF$56,$C$7:$C$56,$D75,$D$7:$D$56,#REF!))</f>
        <v>0</v>
      </c>
      <c r="BG75" s="35">
        <f>IF($D75=""," ", SUMIFS(BG$7:BG$56,$C$7:$C$56,$D75,$D$7:$D$56,#REF!))</f>
        <v>0</v>
      </c>
      <c r="BH75" s="35">
        <f>IF($D75=""," ", SUMIFS(BH$7:BH$56,$C$7:$C$56,$D75,$D$7:$D$56,#REF!))</f>
        <v>0</v>
      </c>
      <c r="BI75" s="35">
        <f>IF($D75=""," ", SUMIFS(BI$7:BI$56,$C$7:$C$56,$D75,$D$7:$D$56,#REF!))</f>
        <v>0</v>
      </c>
      <c r="BJ75" s="35">
        <f>IF($D75=""," ", SUMIFS(BJ$7:BJ$56,$C$7:$C$56,$D75,$D$7:$D$56,#REF!))</f>
        <v>0</v>
      </c>
      <c r="BK75" s="35">
        <f>IF($D75=""," ", SUMIFS(BK$7:BK$56,$C$7:$C$56,$D75,$D$7:$D$56,#REF!))</f>
        <v>0</v>
      </c>
      <c r="BL75" s="35">
        <f>IF($D75=""," ", SUMIFS(BL$7:BL$56,$C$7:$C$56,$D75,$D$7:$D$56,#REF!))</f>
        <v>0</v>
      </c>
      <c r="BM75" s="35">
        <f>IF($D75=""," ", SUMIFS(BM$7:BM$56,$C$7:$C$56,$D75,$D$7:$D$56,#REF!))</f>
        <v>0</v>
      </c>
      <c r="BN75" s="35">
        <f>IF($D75=""," ", SUMIFS(BN$7:BN$56,$C$7:$C$56,$D75,$D$7:$D$56,#REF!))</f>
        <v>0</v>
      </c>
      <c r="BO75" s="35">
        <f>IF($D75=""," ", SUMIFS(BO$7:BO$56,$C$7:$C$56,$D75,$D$7:$D$56,#REF!))</f>
        <v>0</v>
      </c>
      <c r="BP75" s="35">
        <f>IF($D75=""," ", SUMIFS(BP$7:BP$56,$C$7:$C$56,$D75,$D$7:$D$56,#REF!))</f>
        <v>0</v>
      </c>
      <c r="BQ75" s="35">
        <f>IF($D75=""," ", SUMIFS(BQ$7:BQ$56,$C$7:$C$56,$D75,$D$7:$D$56,#REF!))</f>
        <v>0</v>
      </c>
      <c r="BR75" s="35">
        <f>IF($D75=""," ", SUMIFS(BR$7:BR$56,$C$7:$C$56,$D75,$D$7:$D$56,#REF!))</f>
        <v>0</v>
      </c>
      <c r="BS75" s="35">
        <f>IF($D75=""," ", SUMIFS(BS$7:BS$56,$C$7:$C$56,$D75,$D$7:$D$56,#REF!))</f>
        <v>0</v>
      </c>
      <c r="BT75" s="35">
        <f>IF($D75=""," ", SUMIFS(BT$7:BT$56,$C$7:$C$56,$D75,$D$7:$D$56,#REF!))</f>
        <v>0</v>
      </c>
      <c r="BU75" s="35">
        <f>IF($D75=""," ", SUMIFS(BU$7:BU$56,$C$7:$C$56,$D75,$D$7:$D$56,#REF!))</f>
        <v>0</v>
      </c>
      <c r="BV75" s="35">
        <f>IF($D75=""," ", SUMIFS(BV$7:BV$56,$C$7:$C$56,$D75,$D$7:$D$56,#REF!))</f>
        <v>0</v>
      </c>
      <c r="BW75" s="35">
        <f>IF($D75=""," ", SUMIFS(BW$7:BW$56,$C$7:$C$56,$D75,$D$7:$D$56,#REF!))</f>
        <v>0</v>
      </c>
      <c r="BX75" s="35">
        <f>IF($D75=""," ", SUMIFS(BX$7:BX$56,$C$7:$C$56,$D75,$D$7:$D$56,#REF!))</f>
        <v>0</v>
      </c>
      <c r="BY75" s="35">
        <f>IF($D75=""," ", SUMIFS(BY$7:BY$56,$C$7:$C$56,$D75,$D$7:$D$56,#REF!))</f>
        <v>0</v>
      </c>
      <c r="BZ75" s="35">
        <f>IF($D75=""," ", SUMIFS(BZ$7:BZ$56,$C$7:$C$56,$D75,$D$7:$D$56,#REF!))</f>
        <v>0</v>
      </c>
      <c r="CA75" s="35">
        <f>IF($D75=""," ", SUMIFS(CA$7:CA$56,$C$7:$C$56,$D75,$D$7:$D$56,#REF!))</f>
        <v>0</v>
      </c>
      <c r="CB75" s="35">
        <f>IF($D75=""," ", SUMIFS(CB$7:CB$56,$C$7:$C$56,$D75,$D$7:$D$56,#REF!))</f>
        <v>0</v>
      </c>
      <c r="CC75" s="35">
        <f>IF($D75=""," ", SUMIFS(CC$7:CC$56,$C$7:$C$56,$D75,$D$7:$D$56,#REF!))</f>
        <v>0</v>
      </c>
      <c r="CD75" s="35">
        <f>IF($D75=""," ", SUMIFS(CD$7:CD$56,$C$7:$C$56,$D75,$D$7:$D$56,#REF!))</f>
        <v>0</v>
      </c>
      <c r="CE75" s="35">
        <f>IF($D75=""," ", SUMIFS(CE$7:CE$56,$C$7:$C$56,$D75,$D$7:$D$56,#REF!))</f>
        <v>0</v>
      </c>
      <c r="CF75" s="35">
        <f>IF($D75=""," ", SUMIFS(CF$7:CF$56,$C$7:$C$56,$D75,$D$7:$D$56,#REF!))</f>
        <v>0</v>
      </c>
      <c r="CG75" s="35">
        <f>IF($D75=""," ", SUMIFS(CG$7:CG$56,$C$7:$C$56,$D75,$D$7:$D$56,#REF!))</f>
        <v>0</v>
      </c>
      <c r="CH75" s="35">
        <f>IF($D75=""," ", SUMIFS(CH$7:CH$56,$C$7:$C$56,$D75,$D$7:$D$56,#REF!))</f>
        <v>0</v>
      </c>
      <c r="CI75" s="35">
        <f>IF($D75=""," ", SUMIFS(CI$7:CI$56,$C$7:$C$56,$D75,$D$7:$D$56,#REF!))</f>
        <v>0</v>
      </c>
      <c r="CJ75" s="35">
        <f>IF($D75=""," ", SUMIFS(CJ$7:CJ$56,$C$7:$C$56,$D75,$D$7:$D$56,#REF!))</f>
        <v>0</v>
      </c>
      <c r="CK75" s="35">
        <f>IF($D75=""," ", SUMIFS(CK$7:CK$56,$C$7:$C$56,$D75,$D$7:$D$56,#REF!))</f>
        <v>0</v>
      </c>
      <c r="CL75" s="35">
        <f>IF($D75=""," ", SUMIFS(CL$7:CL$56,$C$7:$C$56,$D75,$D$7:$D$56,#REF!))</f>
        <v>0</v>
      </c>
      <c r="CM75" s="35">
        <f>IF($D75=""," ", SUMIFS(CM$7:CM$56,$C$7:$C$56,$D75,$D$7:$D$56,#REF!))</f>
        <v>0</v>
      </c>
      <c r="CN75" s="35">
        <f>IF($D75=""," ", SUMIFS(CN$7:CN$56,$C$7:$C$56,$D75,$D$7:$D$56,#REF!))</f>
        <v>0</v>
      </c>
      <c r="CO75" s="35">
        <f>IF($D75=""," ", SUMIFS(CO$7:CO$56,$C$7:$C$56,$D75,$D$7:$D$56,#REF!))</f>
        <v>0</v>
      </c>
      <c r="CP75" s="35">
        <f>IF($D75=""," ", SUMIFS(CP$7:CP$56,$C$7:$C$56,$D75,$D$7:$D$56,#REF!))</f>
        <v>0</v>
      </c>
      <c r="CQ75" s="35">
        <f>IF($D75=""," ", SUMIFS(CQ$7:CQ$56,$C$7:$C$56,$D75,$D$7:$D$56,#REF!))</f>
        <v>0</v>
      </c>
      <c r="CR75" s="35">
        <f>IF($D75=""," ", SUMIFS(CR$7:CR$56,$C$7:$C$56,$D75,$D$7:$D$56,#REF!))</f>
        <v>0</v>
      </c>
      <c r="CS75" s="35">
        <f>IF($D75=""," ", SUMIFS(CS$7:CS$56,$C$7:$C$56,$D75,$D$7:$D$56,#REF!))</f>
        <v>0</v>
      </c>
      <c r="CT75" s="35">
        <f>IF($D75=""," ", SUMIFS(CT$7:CT$56,$C$7:$C$56,$D75,$D$7:$D$56,#REF!))</f>
        <v>0</v>
      </c>
      <c r="CU75" s="35">
        <f>IF($D75=""," ", SUMIFS(CU$7:CU$56,$C$7:$C$56,$D75,$D$7:$D$56,#REF!))</f>
        <v>0</v>
      </c>
      <c r="CV75" s="35">
        <f>IF($D75=""," ", SUMIFS(CV$7:CV$56,$C$7:$C$56,$D75,$D$7:$D$56,#REF!))</f>
        <v>0</v>
      </c>
      <c r="CW75" s="35">
        <f>IF($D75=""," ", SUMIFS(CW$7:CW$56,$C$7:$C$56,$D75,$D$7:$D$56,#REF!))</f>
        <v>0</v>
      </c>
      <c r="CX75" s="35">
        <f>IF($D75=""," ", SUMIFS(CX$7:CX$56,$C$7:$C$56,$D75,$D$7:$D$56,#REF!))</f>
        <v>0</v>
      </c>
      <c r="CY75" s="35">
        <f>IF($D75=""," ", SUMIFS(CY$7:CY$56,$C$7:$C$56,$D75,$D$7:$D$56,#REF!))</f>
        <v>0</v>
      </c>
      <c r="CZ75" s="35">
        <f>IF($D75=""," ", SUMIFS(CZ$7:CZ$56,$C$7:$C$56,$D75,$D$7:$D$56,#REF!))</f>
        <v>0</v>
      </c>
    </row>
    <row r="76" spans="1:104" ht="15" customHeight="1" x14ac:dyDescent="0.2">
      <c r="A76" s="91"/>
      <c r="B76" s="1"/>
      <c r="C76" s="29" t="str">
        <f t="shared" si="72"/>
        <v>Engineer</v>
      </c>
      <c r="D76" s="29" t="str">
        <v>EN</v>
      </c>
      <c r="E76" s="42">
        <f t="shared" si="73"/>
        <v>7</v>
      </c>
      <c r="F76" s="70">
        <f t="shared" si="85"/>
        <v>0</v>
      </c>
      <c r="I76" s="43">
        <f>IF(ISBLANK(D76)," ", SUM(R76:CZ76))</f>
        <v>0</v>
      </c>
      <c r="J76" s="43">
        <f t="shared" si="75"/>
        <v>365</v>
      </c>
      <c r="K76" s="43">
        <f t="shared" si="75"/>
        <v>414</v>
      </c>
      <c r="L76" s="43">
        <f t="shared" si="75"/>
        <v>1638</v>
      </c>
      <c r="M76" s="43">
        <f t="shared" si="75"/>
        <v>1233</v>
      </c>
      <c r="N76" s="43">
        <f t="shared" si="75"/>
        <v>0</v>
      </c>
      <c r="R76" s="35">
        <f>IF($D76=""," ", SUMIFS(R$7:R$56,$C$7:$C$56,$D76,$D$7:$D$56,#REF!))</f>
        <v>0</v>
      </c>
      <c r="S76" s="35">
        <f>IF($D76=""," ", SUMIFS(S$7:S$56,$C$7:$C$56,$D76,$D$7:$D$56,#REF!))</f>
        <v>0</v>
      </c>
      <c r="T76" s="35">
        <f>IF($D76=""," ", SUMIFS(T$7:T$56,$C$7:$C$56,$D76,$D$7:$D$56,#REF!))</f>
        <v>0</v>
      </c>
      <c r="U76" s="35">
        <f>IF($D76=""," ", SUMIFS(U$7:U$56,$C$7:$C$56,$D76,$D$7:$D$56,#REF!))</f>
        <v>0</v>
      </c>
      <c r="V76" s="35">
        <f>IF($D76=""," ", SUMIFS(V$7:V$56,$C$7:$C$56,$D76,$D$7:$D$56,#REF!))</f>
        <v>0</v>
      </c>
      <c r="W76" s="35">
        <f>IF($D76=""," ", SUMIFS(W$7:W$56,$C$7:$C$56,$D76,$D$7:$D$56,#REF!))</f>
        <v>0</v>
      </c>
      <c r="X76" s="35">
        <f>IF($D76=""," ", SUMIFS(X$7:X$56,$C$7:$C$56,$D76,$D$7:$D$56,#REF!))</f>
        <v>0</v>
      </c>
      <c r="Y76" s="35">
        <f>IF($D76=""," ", SUMIFS(Y$7:Y$56,$C$7:$C$56,$D76,$D$7:$D$56,#REF!))</f>
        <v>0</v>
      </c>
      <c r="Z76" s="35">
        <f>IF($D76=""," ", SUMIFS(Z$7:Z$56,$C$7:$C$56,$D76,$D$7:$D$56,#REF!))</f>
        <v>0</v>
      </c>
      <c r="AA76" s="35">
        <f>IF($D76=""," ", SUMIFS(AA$7:AA$56,$C$7:$C$56,$D76,$D$7:$D$56,#REF!))</f>
        <v>0</v>
      </c>
      <c r="AB76" s="35">
        <f>IF($D76=""," ", SUMIFS(AB$7:AB$56,$C$7:$C$56,$D76,$D$7:$D$56,#REF!))</f>
        <v>0</v>
      </c>
      <c r="AC76" s="35">
        <f>IF($D76=""," ", SUMIFS(AC$7:AC$56,$C$7:$C$56,$D76,$D$7:$D$56,#REF!))</f>
        <v>0</v>
      </c>
      <c r="AD76" s="35">
        <f>IF($D76=""," ", SUMIFS(AD$7:AD$56,$C$7:$C$56,$D76,$D$7:$D$56,#REF!))</f>
        <v>0</v>
      </c>
      <c r="AE76" s="35">
        <f>IF($D76=""," ", SUMIFS(AE$7:AE$56,$C$7:$C$56,$D76,$D$7:$D$56,#REF!))</f>
        <v>0</v>
      </c>
      <c r="AF76" s="35">
        <f>IF($D76=""," ", SUMIFS(AF$7:AF$56,$C$7:$C$56,$D76,$D$7:$D$56,#REF!))</f>
        <v>0</v>
      </c>
      <c r="AG76" s="35">
        <f>IF($D76=""," ", SUMIFS(AG$7:AG$56,$C$7:$C$56,$D76,$D$7:$D$56,#REF!))</f>
        <v>0</v>
      </c>
      <c r="AH76" s="35">
        <f>IF($D76=""," ", SUMIFS(AH$7:AH$56,$C$7:$C$56,$D76,$D$7:$D$56,#REF!))</f>
        <v>0</v>
      </c>
      <c r="AI76" s="35">
        <f>IF($D76=""," ", SUMIFS(AI$7:AI$56,$C$7:$C$56,$D76,$D$7:$D$56,#REF!))</f>
        <v>0</v>
      </c>
      <c r="AJ76" s="35">
        <f>IF($D76=""," ", SUMIFS(AJ$7:AJ$56,$C$7:$C$56,$D76,$D$7:$D$56,#REF!))</f>
        <v>0</v>
      </c>
      <c r="AK76" s="35">
        <f>IF($D76=""," ", SUMIFS(AK$7:AK$56,$C$7:$C$56,$D76,$D$7:$D$56,#REF!))</f>
        <v>0</v>
      </c>
      <c r="AL76" s="35">
        <f>IF($D76=""," ", SUMIFS(AL$7:AL$56,$C$7:$C$56,$D76,$D$7:$D$56,#REF!))</f>
        <v>0</v>
      </c>
      <c r="AM76" s="35">
        <f>IF($D76=""," ", SUMIFS(AM$7:AM$56,$C$7:$C$56,$D76,$D$7:$D$56,#REF!))</f>
        <v>0</v>
      </c>
      <c r="AN76" s="35">
        <f>IF($D76=""," ", SUMIFS(AN$7:AN$56,$C$7:$C$56,$D76,$D$7:$D$56,#REF!))</f>
        <v>0</v>
      </c>
      <c r="AO76" s="35">
        <f>IF($D76=""," ", SUMIFS(AO$7:AO$56,$C$7:$C$56,$D76,$D$7:$D$56,#REF!))</f>
        <v>0</v>
      </c>
      <c r="AP76" s="35">
        <f>IF($D76=""," ", SUMIFS(AP$7:AP$56,$C$7:$C$56,$D76,$D$7:$D$56,#REF!))</f>
        <v>0</v>
      </c>
      <c r="AQ76" s="35">
        <f>IF($D76=""," ", SUMIFS(AQ$7:AQ$56,$C$7:$C$56,$D76,$D$7:$D$56,#REF!))</f>
        <v>0</v>
      </c>
      <c r="AR76" s="35">
        <f>IF($D76=""," ", SUMIFS(AR$7:AR$56,$C$7:$C$56,$D76,$D$7:$D$56,#REF!))</f>
        <v>0</v>
      </c>
      <c r="AS76" s="35">
        <f>IF($D76=""," ", SUMIFS(AS$7:AS$56,$C$7:$C$56,$D76,$D$7:$D$56,#REF!))</f>
        <v>0</v>
      </c>
      <c r="AT76" s="35">
        <f>IF($D76=""," ", SUMIFS(AT$7:AT$56,$C$7:$C$56,$D76,$D$7:$D$56,#REF!))</f>
        <v>0</v>
      </c>
      <c r="AU76" s="35">
        <f>IF($D76=""," ", SUMIFS(AU$7:AU$56,$C$7:$C$56,$D76,$D$7:$D$56,#REF!))</f>
        <v>0</v>
      </c>
      <c r="AV76" s="35">
        <f>IF($D76=""," ", SUMIFS(AV$7:AV$56,$C$7:$C$56,$D76,$D$7:$D$56,#REF!))</f>
        <v>0</v>
      </c>
      <c r="AW76" s="35">
        <f>IF($D76=""," ", SUMIFS(AW$7:AW$56,$C$7:$C$56,$D76,$D$7:$D$56,#REF!))</f>
        <v>0</v>
      </c>
      <c r="AX76" s="35">
        <f>IF($D76=""," ", SUMIFS(AX$7:AX$56,$C$7:$C$56,$D76,$D$7:$D$56,#REF!))</f>
        <v>0</v>
      </c>
      <c r="AY76" s="35">
        <f>IF($D76=""," ", SUMIFS(AY$7:AY$56,$C$7:$C$56,$D76,$D$7:$D$56,#REF!))</f>
        <v>0</v>
      </c>
      <c r="AZ76" s="35">
        <f>IF($D76=""," ", SUMIFS(AZ$7:AZ$56,$C$7:$C$56,$D76,$D$7:$D$56,#REF!))</f>
        <v>0</v>
      </c>
      <c r="BA76" s="35">
        <f>IF($D76=""," ", SUMIFS(BA$7:BA$56,$C$7:$C$56,$D76,$D$7:$D$56,#REF!))</f>
        <v>0</v>
      </c>
      <c r="BB76" s="35">
        <f>IF($D76=""," ", SUMIFS(BB$7:BB$56,$C$7:$C$56,$D76,$D$7:$D$56,#REF!))</f>
        <v>0</v>
      </c>
      <c r="BC76" s="35">
        <f>IF($D76=""," ", SUMIFS(BC$7:BC$56,$C$7:$C$56,$D76,$D$7:$D$56,#REF!))</f>
        <v>0</v>
      </c>
      <c r="BD76" s="35">
        <f>IF($D76=""," ", SUMIFS(BD$7:BD$56,$C$7:$C$56,$D76,$D$7:$D$56,#REF!))</f>
        <v>0</v>
      </c>
      <c r="BE76" s="35">
        <f>IF($D76=""," ", SUMIFS(BE$7:BE$56,$C$7:$C$56,$D76,$D$7:$D$56,#REF!))</f>
        <v>0</v>
      </c>
      <c r="BF76" s="35">
        <f>IF($D76=""," ", SUMIFS(BF$7:BF$56,$C$7:$C$56,$D76,$D$7:$D$56,#REF!))</f>
        <v>0</v>
      </c>
      <c r="BG76" s="35">
        <f>IF($D76=""," ", SUMIFS(BG$7:BG$56,$C$7:$C$56,$D76,$D$7:$D$56,#REF!))</f>
        <v>0</v>
      </c>
      <c r="BH76" s="35">
        <f>IF($D76=""," ", SUMIFS(BH$7:BH$56,$C$7:$C$56,$D76,$D$7:$D$56,#REF!))</f>
        <v>0</v>
      </c>
      <c r="BI76" s="35">
        <f>IF($D76=""," ", SUMIFS(BI$7:BI$56,$C$7:$C$56,$D76,$D$7:$D$56,#REF!))</f>
        <v>0</v>
      </c>
      <c r="BJ76" s="35">
        <f>IF($D76=""," ", SUMIFS(BJ$7:BJ$56,$C$7:$C$56,$D76,$D$7:$D$56,#REF!))</f>
        <v>0</v>
      </c>
      <c r="BK76" s="35">
        <f>IF($D76=""," ", SUMIFS(BK$7:BK$56,$C$7:$C$56,$D76,$D$7:$D$56,#REF!))</f>
        <v>0</v>
      </c>
      <c r="BL76" s="35">
        <f>IF($D76=""," ", SUMIFS(BL$7:BL$56,$C$7:$C$56,$D76,$D$7:$D$56,#REF!))</f>
        <v>0</v>
      </c>
      <c r="BM76" s="35">
        <f>IF($D76=""," ", SUMIFS(BM$7:BM$56,$C$7:$C$56,$D76,$D$7:$D$56,#REF!))</f>
        <v>0</v>
      </c>
      <c r="BN76" s="35">
        <f>IF($D76=""," ", SUMIFS(BN$7:BN$56,$C$7:$C$56,$D76,$D$7:$D$56,#REF!))</f>
        <v>0</v>
      </c>
      <c r="BO76" s="35">
        <f>IF($D76=""," ", SUMIFS(BO$7:BO$56,$C$7:$C$56,$D76,$D$7:$D$56,#REF!))</f>
        <v>0</v>
      </c>
      <c r="BP76" s="35">
        <f>IF($D76=""," ", SUMIFS(BP$7:BP$56,$C$7:$C$56,$D76,$D$7:$D$56,#REF!))</f>
        <v>0</v>
      </c>
      <c r="BQ76" s="35">
        <f>IF($D76=""," ", SUMIFS(BQ$7:BQ$56,$C$7:$C$56,$D76,$D$7:$D$56,#REF!))</f>
        <v>0</v>
      </c>
      <c r="BR76" s="35">
        <f>IF($D76=""," ", SUMIFS(BR$7:BR$56,$C$7:$C$56,$D76,$D$7:$D$56,#REF!))</f>
        <v>0</v>
      </c>
      <c r="BS76" s="35">
        <f>IF($D76=""," ", SUMIFS(BS$7:BS$56,$C$7:$C$56,$D76,$D$7:$D$56,#REF!))</f>
        <v>0</v>
      </c>
      <c r="BT76" s="35">
        <f>IF($D76=""," ", SUMIFS(BT$7:BT$56,$C$7:$C$56,$D76,$D$7:$D$56,#REF!))</f>
        <v>0</v>
      </c>
      <c r="BU76" s="35">
        <f>IF($D76=""," ", SUMIFS(BU$7:BU$56,$C$7:$C$56,$D76,$D$7:$D$56,#REF!))</f>
        <v>0</v>
      </c>
      <c r="BV76" s="35">
        <f>IF($D76=""," ", SUMIFS(BV$7:BV$56,$C$7:$C$56,$D76,$D$7:$D$56,#REF!))</f>
        <v>0</v>
      </c>
      <c r="BW76" s="35">
        <f>IF($D76=""," ", SUMIFS(BW$7:BW$56,$C$7:$C$56,$D76,$D$7:$D$56,#REF!))</f>
        <v>0</v>
      </c>
      <c r="BX76" s="35">
        <f>IF($D76=""," ", SUMIFS(BX$7:BX$56,$C$7:$C$56,$D76,$D$7:$D$56,#REF!))</f>
        <v>0</v>
      </c>
      <c r="BY76" s="35">
        <f>IF($D76=""," ", SUMIFS(BY$7:BY$56,$C$7:$C$56,$D76,$D$7:$D$56,#REF!))</f>
        <v>0</v>
      </c>
      <c r="BZ76" s="35">
        <f>IF($D76=""," ", SUMIFS(BZ$7:BZ$56,$C$7:$C$56,$D76,$D$7:$D$56,#REF!))</f>
        <v>0</v>
      </c>
      <c r="CA76" s="35">
        <f>IF($D76=""," ", SUMIFS(CA$7:CA$56,$C$7:$C$56,$D76,$D$7:$D$56,#REF!))</f>
        <v>0</v>
      </c>
      <c r="CB76" s="35">
        <f>IF($D76=""," ", SUMIFS(CB$7:CB$56,$C$7:$C$56,$D76,$D$7:$D$56,#REF!))</f>
        <v>0</v>
      </c>
      <c r="CC76" s="35">
        <f>IF($D76=""," ", SUMIFS(CC$7:CC$56,$C$7:$C$56,$D76,$D$7:$D$56,#REF!))</f>
        <v>0</v>
      </c>
      <c r="CD76" s="35">
        <f>IF($D76=""," ", SUMIFS(CD$7:CD$56,$C$7:$C$56,$D76,$D$7:$D$56,#REF!))</f>
        <v>0</v>
      </c>
      <c r="CE76" s="35">
        <f>IF($D76=""," ", SUMIFS(CE$7:CE$56,$C$7:$C$56,$D76,$D$7:$D$56,#REF!))</f>
        <v>0</v>
      </c>
      <c r="CF76" s="35">
        <f>IF($D76=""," ", SUMIFS(CF$7:CF$56,$C$7:$C$56,$D76,$D$7:$D$56,#REF!))</f>
        <v>0</v>
      </c>
      <c r="CG76" s="35">
        <f>IF($D76=""," ", SUMIFS(CG$7:CG$56,$C$7:$C$56,$D76,$D$7:$D$56,#REF!))</f>
        <v>0</v>
      </c>
      <c r="CH76" s="35">
        <f>IF($D76=""," ", SUMIFS(CH$7:CH$56,$C$7:$C$56,$D76,$D$7:$D$56,#REF!))</f>
        <v>0</v>
      </c>
      <c r="CI76" s="35">
        <f>IF($D76=""," ", SUMIFS(CI$7:CI$56,$C$7:$C$56,$D76,$D$7:$D$56,#REF!))</f>
        <v>0</v>
      </c>
      <c r="CJ76" s="35">
        <f>IF($D76=""," ", SUMIFS(CJ$7:CJ$56,$C$7:$C$56,$D76,$D$7:$D$56,#REF!))</f>
        <v>0</v>
      </c>
      <c r="CK76" s="35">
        <f>IF($D76=""," ", SUMIFS(CK$7:CK$56,$C$7:$C$56,$D76,$D$7:$D$56,#REF!))</f>
        <v>0</v>
      </c>
      <c r="CL76" s="35">
        <f>IF($D76=""," ", SUMIFS(CL$7:CL$56,$C$7:$C$56,$D76,$D$7:$D$56,#REF!))</f>
        <v>0</v>
      </c>
      <c r="CM76" s="35">
        <f>IF($D76=""," ", SUMIFS(CM$7:CM$56,$C$7:$C$56,$D76,$D$7:$D$56,#REF!))</f>
        <v>0</v>
      </c>
      <c r="CN76" s="35">
        <f>IF($D76=""," ", SUMIFS(CN$7:CN$56,$C$7:$C$56,$D76,$D$7:$D$56,#REF!))</f>
        <v>0</v>
      </c>
      <c r="CO76" s="35">
        <f>IF($D76=""," ", SUMIFS(CO$7:CO$56,$C$7:$C$56,$D76,$D$7:$D$56,#REF!))</f>
        <v>0</v>
      </c>
      <c r="CP76" s="35">
        <f>IF($D76=""," ", SUMIFS(CP$7:CP$56,$C$7:$C$56,$D76,$D$7:$D$56,#REF!))</f>
        <v>0</v>
      </c>
      <c r="CQ76" s="35">
        <f>IF($D76=""," ", SUMIFS(CQ$7:CQ$56,$C$7:$C$56,$D76,$D$7:$D$56,#REF!))</f>
        <v>0</v>
      </c>
      <c r="CR76" s="35">
        <f>IF($D76=""," ", SUMIFS(CR$7:CR$56,$C$7:$C$56,$D76,$D$7:$D$56,#REF!))</f>
        <v>0</v>
      </c>
      <c r="CS76" s="35">
        <f>IF($D76=""," ", SUMIFS(CS$7:CS$56,$C$7:$C$56,$D76,$D$7:$D$56,#REF!))</f>
        <v>0</v>
      </c>
      <c r="CT76" s="35">
        <f>IF($D76=""," ", SUMIFS(CT$7:CT$56,$C$7:$C$56,$D76,$D$7:$D$56,#REF!))</f>
        <v>0</v>
      </c>
      <c r="CU76" s="35">
        <f>IF($D76=""," ", SUMIFS(CU$7:CU$56,$C$7:$C$56,$D76,$D$7:$D$56,#REF!))</f>
        <v>0</v>
      </c>
      <c r="CV76" s="35">
        <f>IF($D76=""," ", SUMIFS(CV$7:CV$56,$C$7:$C$56,$D76,$D$7:$D$56,#REF!))</f>
        <v>0</v>
      </c>
      <c r="CW76" s="35">
        <f>IF($D76=""," ", SUMIFS(CW$7:CW$56,$C$7:$C$56,$D76,$D$7:$D$56,#REF!))</f>
        <v>0</v>
      </c>
      <c r="CX76" s="35">
        <f>IF($D76=""," ", SUMIFS(CX$7:CX$56,$C$7:$C$56,$D76,$D$7:$D$56,#REF!))</f>
        <v>0</v>
      </c>
      <c r="CY76" s="35">
        <f>IF($D76=""," ", SUMIFS(CY$7:CY$56,$C$7:$C$56,$D76,$D$7:$D$56,#REF!))</f>
        <v>0</v>
      </c>
      <c r="CZ76" s="35">
        <f>IF($D76=""," ", SUMIFS(CZ$7:CZ$56,$C$7:$C$56,$D76,$D$7:$D$56,#REF!))</f>
        <v>0</v>
      </c>
    </row>
    <row r="77" spans="1:104" x14ac:dyDescent="0.2">
      <c r="A77" s="91"/>
      <c r="B77" s="1"/>
      <c r="C77" s="29" t="str">
        <f t="shared" si="72"/>
        <v/>
      </c>
      <c r="D77" s="29"/>
      <c r="E77" s="42" t="str">
        <f t="shared" si="73"/>
        <v/>
      </c>
      <c r="F77" s="70"/>
      <c r="I77" s="43" t="str">
        <f>IF(ISBLANK(D77)," ", SUM(R77:CZ77))</f>
        <v xml:space="preserve"> </v>
      </c>
      <c r="J77" s="43"/>
      <c r="K77" s="43"/>
      <c r="L77" s="43"/>
      <c r="M77" s="43"/>
      <c r="N77" s="43"/>
      <c r="R77" s="35" t="str">
        <f>IF($D77=""," ", SUMIFS(R$7:R$56,$C$7:$C$56,$D77,$D$7:$D$56,#REF!))</f>
        <v xml:space="preserve"> </v>
      </c>
      <c r="S77" s="35" t="str">
        <f>IF($D77=""," ", SUMIFS(S$7:S$56,$C$7:$C$56,$D77,$D$7:$D$56,#REF!))</f>
        <v xml:space="preserve"> </v>
      </c>
      <c r="T77" s="35" t="str">
        <f>IF($D77=""," ", SUMIFS(T$7:T$56,$C$7:$C$56,$D77,$D$7:$D$56,#REF!))</f>
        <v xml:space="preserve"> </v>
      </c>
      <c r="U77" s="35" t="str">
        <f>IF($D77=""," ", SUMIFS(U$7:U$56,$C$7:$C$56,$D77,$D$7:$D$56,#REF!))</f>
        <v xml:space="preserve"> </v>
      </c>
      <c r="V77" s="35" t="str">
        <f>IF($D77=""," ", SUMIFS(V$7:V$56,$C$7:$C$56,$D77,$D$7:$D$56,#REF!))</f>
        <v xml:space="preserve"> </v>
      </c>
      <c r="W77" s="35" t="str">
        <f>IF($D77=""," ", SUMIFS(W$7:W$56,$C$7:$C$56,$D77,$D$7:$D$56,#REF!))</f>
        <v xml:space="preserve"> </v>
      </c>
      <c r="X77" s="35" t="str">
        <f>IF($D77=""," ", SUMIFS(X$7:X$56,$C$7:$C$56,$D77,$D$7:$D$56,#REF!))</f>
        <v xml:space="preserve"> </v>
      </c>
      <c r="Y77" s="35" t="str">
        <f>IF($D77=""," ", SUMIFS(Y$7:Y$56,$C$7:$C$56,$D77,$D$7:$D$56,#REF!))</f>
        <v xml:space="preserve"> </v>
      </c>
      <c r="Z77" s="35" t="str">
        <f>IF($D77=""," ", SUMIFS(Z$7:Z$56,$C$7:$C$56,$D77,$D$7:$D$56,#REF!))</f>
        <v xml:space="preserve"> </v>
      </c>
      <c r="AA77" s="35" t="str">
        <f>IF($D77=""," ", SUMIFS(AA$7:AA$56,$C$7:$C$56,$D77,$D$7:$D$56,#REF!))</f>
        <v xml:space="preserve"> </v>
      </c>
      <c r="AB77" s="35" t="str">
        <f>IF($D77=""," ", SUMIFS(AB$7:AB$56,$C$7:$C$56,$D77,$D$7:$D$56,#REF!))</f>
        <v xml:space="preserve"> </v>
      </c>
      <c r="AC77" s="35" t="str">
        <f>IF($D77=""," ", SUMIFS(AC$7:AC$56,$C$7:$C$56,$D77,$D$7:$D$56,#REF!))</f>
        <v xml:space="preserve"> </v>
      </c>
      <c r="AD77" s="35" t="str">
        <f>IF($D77=""," ", SUMIFS(AD$7:AD$56,$C$7:$C$56,$D77,$D$7:$D$56,#REF!))</f>
        <v xml:space="preserve"> </v>
      </c>
      <c r="AE77" s="35" t="str">
        <f>IF($D77=""," ", SUMIFS(AE$7:AE$56,$C$7:$C$56,$D77,$D$7:$D$56,#REF!))</f>
        <v xml:space="preserve"> </v>
      </c>
      <c r="AF77" s="35" t="str">
        <f>IF($D77=""," ", SUMIFS(AF$7:AF$56,$C$7:$C$56,$D77,$D$7:$D$56,#REF!))</f>
        <v xml:space="preserve"> </v>
      </c>
      <c r="AG77" s="35" t="str">
        <f>IF($D77=""," ", SUMIFS(AG$7:AG$56,$C$7:$C$56,$D77,$D$7:$D$56,#REF!))</f>
        <v xml:space="preserve"> </v>
      </c>
      <c r="AH77" s="35" t="str">
        <f>IF($D77=""," ", SUMIFS(AH$7:AH$56,$C$7:$C$56,$D77,$D$7:$D$56,#REF!))</f>
        <v xml:space="preserve"> </v>
      </c>
      <c r="AI77" s="35" t="str">
        <f>IF($D77=""," ", SUMIFS(AI$7:AI$56,$C$7:$C$56,$D77,$D$7:$D$56,#REF!))</f>
        <v xml:space="preserve"> </v>
      </c>
      <c r="AJ77" s="35" t="str">
        <f>IF($D77=""," ", SUMIFS(AJ$7:AJ$56,$C$7:$C$56,$D77,$D$7:$D$56,#REF!))</f>
        <v xml:space="preserve"> </v>
      </c>
      <c r="AK77" s="35" t="str">
        <f>IF($D77=""," ", SUMIFS(AK$7:AK$56,$C$7:$C$56,$D77,$D$7:$D$56,#REF!))</f>
        <v xml:space="preserve"> </v>
      </c>
      <c r="AL77" s="35" t="str">
        <f>IF($D77=""," ", SUMIFS(AL$7:AL$56,$C$7:$C$56,$D77,$D$7:$D$56,#REF!))</f>
        <v xml:space="preserve"> </v>
      </c>
      <c r="AM77" s="35" t="str">
        <f>IF($D77=""," ", SUMIFS(AM$7:AM$56,$C$7:$C$56,$D77,$D$7:$D$56,#REF!))</f>
        <v xml:space="preserve"> </v>
      </c>
      <c r="AN77" s="35" t="str">
        <f>IF($D77=""," ", SUMIFS(AN$7:AN$56,$C$7:$C$56,$D77,$D$7:$D$56,#REF!))</f>
        <v xml:space="preserve"> </v>
      </c>
      <c r="AO77" s="35" t="str">
        <f>IF($D77=""," ", SUMIFS(AO$7:AO$56,$C$7:$C$56,$D77,$D$7:$D$56,#REF!))</f>
        <v xml:space="preserve"> </v>
      </c>
      <c r="AP77" s="35" t="str">
        <f>IF($D77=""," ", SUMIFS(AP$7:AP$56,$C$7:$C$56,$D77,$D$7:$D$56,#REF!))</f>
        <v xml:space="preserve"> </v>
      </c>
      <c r="AQ77" s="35" t="str">
        <f>IF($D77=""," ", SUMIFS(AQ$7:AQ$56,$C$7:$C$56,$D77,$D$7:$D$56,#REF!))</f>
        <v xml:space="preserve"> </v>
      </c>
      <c r="AR77" s="35" t="str">
        <f>IF($D77=""," ", SUMIFS(AR$7:AR$56,$C$7:$C$56,$D77,$D$7:$D$56,#REF!))</f>
        <v xml:space="preserve"> </v>
      </c>
      <c r="AS77" s="35" t="str">
        <f>IF($D77=""," ", SUMIFS(AS$7:AS$56,$C$7:$C$56,$D77,$D$7:$D$56,#REF!))</f>
        <v xml:space="preserve"> </v>
      </c>
      <c r="AT77" s="35" t="str">
        <f>IF($D77=""," ", SUMIFS(AT$7:AT$56,$C$7:$C$56,$D77,$D$7:$D$56,#REF!))</f>
        <v xml:space="preserve"> </v>
      </c>
      <c r="AU77" s="35" t="str">
        <f>IF($D77=""," ", SUMIFS(AU$7:AU$56,$C$7:$C$56,$D77,$D$7:$D$56,#REF!))</f>
        <v xml:space="preserve"> </v>
      </c>
      <c r="AV77" s="35" t="str">
        <f>IF($D77=""," ", SUMIFS(AV$7:AV$56,$C$7:$C$56,$D77,$D$7:$D$56,#REF!))</f>
        <v xml:space="preserve"> </v>
      </c>
      <c r="AW77" s="35" t="str">
        <f>IF($D77=""," ", SUMIFS(AW$7:AW$56,$C$7:$C$56,$D77,$D$7:$D$56,#REF!))</f>
        <v xml:space="preserve"> </v>
      </c>
      <c r="AX77" s="35" t="str">
        <f>IF($D77=""," ", SUMIFS(AX$7:AX$56,$C$7:$C$56,$D77,$D$7:$D$56,#REF!))</f>
        <v xml:space="preserve"> </v>
      </c>
      <c r="AY77" s="35" t="str">
        <f>IF($D77=""," ", SUMIFS(AY$7:AY$56,$C$7:$C$56,$D77,$D$7:$D$56,#REF!))</f>
        <v xml:space="preserve"> </v>
      </c>
      <c r="AZ77" s="35" t="str">
        <f>IF($D77=""," ", SUMIFS(AZ$7:AZ$56,$C$7:$C$56,$D77,$D$7:$D$56,#REF!))</f>
        <v xml:space="preserve"> </v>
      </c>
      <c r="BA77" s="35" t="str">
        <f>IF($D77=""," ", SUMIFS(BA$7:BA$56,$C$7:$C$56,$D77,$D$7:$D$56,#REF!))</f>
        <v xml:space="preserve"> </v>
      </c>
      <c r="BB77" s="35" t="str">
        <f>IF($D77=""," ", SUMIFS(BB$7:BB$56,$C$7:$C$56,$D77,$D$7:$D$56,#REF!))</f>
        <v xml:space="preserve"> </v>
      </c>
      <c r="BC77" s="35" t="str">
        <f>IF($D77=""," ", SUMIFS(BC$7:BC$56,$C$7:$C$56,$D77,$D$7:$D$56,#REF!))</f>
        <v xml:space="preserve"> </v>
      </c>
      <c r="BD77" s="35" t="str">
        <f>IF($D77=""," ", SUMIFS(BD$7:BD$56,$C$7:$C$56,$D77,$D$7:$D$56,#REF!))</f>
        <v xml:space="preserve"> </v>
      </c>
      <c r="BE77" s="35" t="str">
        <f>IF($D77=""," ", SUMIFS(BE$7:BE$56,$C$7:$C$56,$D77,$D$7:$D$56,#REF!))</f>
        <v xml:space="preserve"> </v>
      </c>
      <c r="BF77" s="35" t="str">
        <f>IF($D77=""," ", SUMIFS(BF$7:BF$56,$C$7:$C$56,$D77,$D$7:$D$56,#REF!))</f>
        <v xml:space="preserve"> </v>
      </c>
      <c r="BG77" s="35" t="str">
        <f>IF($D77=""," ", SUMIFS(BG$7:BG$56,$C$7:$C$56,$D77,$D$7:$D$56,#REF!))</f>
        <v xml:space="preserve"> </v>
      </c>
      <c r="BH77" s="35" t="str">
        <f>IF($D77=""," ", SUMIFS(BH$7:BH$56,$C$7:$C$56,$D77,$D$7:$D$56,#REF!))</f>
        <v xml:space="preserve"> </v>
      </c>
      <c r="BI77" s="35" t="str">
        <f>IF($D77=""," ", SUMIFS(BI$7:BI$56,$C$7:$C$56,$D77,$D$7:$D$56,#REF!))</f>
        <v xml:space="preserve"> </v>
      </c>
      <c r="BJ77" s="35" t="str">
        <f>IF($D77=""," ", SUMIFS(BJ$7:BJ$56,$C$7:$C$56,$D77,$D$7:$D$56,#REF!))</f>
        <v xml:space="preserve"> </v>
      </c>
      <c r="BK77" s="35" t="str">
        <f>IF($D77=""," ", SUMIFS(BK$7:BK$56,$C$7:$C$56,$D77,$D$7:$D$56,#REF!))</f>
        <v xml:space="preserve"> </v>
      </c>
      <c r="BL77" s="35" t="str">
        <f>IF($D77=""," ", SUMIFS(BL$7:BL$56,$C$7:$C$56,$D77,$D$7:$D$56,#REF!))</f>
        <v xml:space="preserve"> </v>
      </c>
      <c r="BM77" s="35" t="str">
        <f>IF($D77=""," ", SUMIFS(BM$7:BM$56,$C$7:$C$56,$D77,$D$7:$D$56,#REF!))</f>
        <v xml:space="preserve"> </v>
      </c>
      <c r="BN77" s="35" t="str">
        <f>IF($D77=""," ", SUMIFS(BN$7:BN$56,$C$7:$C$56,$D77,$D$7:$D$56,#REF!))</f>
        <v xml:space="preserve"> </v>
      </c>
      <c r="BO77" s="35" t="str">
        <f>IF($D77=""," ", SUMIFS(BO$7:BO$56,$C$7:$C$56,$D77,$D$7:$D$56,#REF!))</f>
        <v xml:space="preserve"> </v>
      </c>
      <c r="BP77" s="35" t="str">
        <f>IF($D77=""," ", SUMIFS(BP$7:BP$56,$C$7:$C$56,$D77,$D$7:$D$56,#REF!))</f>
        <v xml:space="preserve"> </v>
      </c>
      <c r="BQ77" s="35" t="str">
        <f>IF($D77=""," ", SUMIFS(BQ$7:BQ$56,$C$7:$C$56,$D77,$D$7:$D$56,#REF!))</f>
        <v xml:space="preserve"> </v>
      </c>
      <c r="BR77" s="35" t="str">
        <f>IF($D77=""," ", SUMIFS(BR$7:BR$56,$C$7:$C$56,$D77,$D$7:$D$56,#REF!))</f>
        <v xml:space="preserve"> </v>
      </c>
      <c r="BS77" s="35" t="str">
        <f>IF($D77=""," ", SUMIFS(BS$7:BS$56,$C$7:$C$56,$D77,$D$7:$D$56,#REF!))</f>
        <v xml:space="preserve"> </v>
      </c>
      <c r="BT77" s="35" t="str">
        <f>IF($D77=""," ", SUMIFS(BT$7:BT$56,$C$7:$C$56,$D77,$D$7:$D$56,#REF!))</f>
        <v xml:space="preserve"> </v>
      </c>
      <c r="BU77" s="35" t="str">
        <f>IF($D77=""," ", SUMIFS(BU$7:BU$56,$C$7:$C$56,$D77,$D$7:$D$56,#REF!))</f>
        <v xml:space="preserve"> </v>
      </c>
      <c r="BV77" s="35" t="str">
        <f>IF($D77=""," ", SUMIFS(BV$7:BV$56,$C$7:$C$56,$D77,$D$7:$D$56,#REF!))</f>
        <v xml:space="preserve"> </v>
      </c>
      <c r="BW77" s="35" t="str">
        <f>IF($D77=""," ", SUMIFS(BW$7:BW$56,$C$7:$C$56,$D77,$D$7:$D$56,#REF!))</f>
        <v xml:space="preserve"> </v>
      </c>
      <c r="BX77" s="35" t="str">
        <f>IF($D77=""," ", SUMIFS(BX$7:BX$56,$C$7:$C$56,$D77,$D$7:$D$56,#REF!))</f>
        <v xml:space="preserve"> </v>
      </c>
      <c r="BY77" s="35" t="str">
        <f>IF($D77=""," ", SUMIFS(BY$7:BY$56,$C$7:$C$56,$D77,$D$7:$D$56,#REF!))</f>
        <v xml:space="preserve"> </v>
      </c>
      <c r="BZ77" s="35" t="str">
        <f>IF($D77=""," ", SUMIFS(BZ$7:BZ$56,$C$7:$C$56,$D77,$D$7:$D$56,#REF!))</f>
        <v xml:space="preserve"> </v>
      </c>
      <c r="CA77" s="35" t="str">
        <f>IF($D77=""," ", SUMIFS(CA$7:CA$56,$C$7:$C$56,$D77,$D$7:$D$56,#REF!))</f>
        <v xml:space="preserve"> </v>
      </c>
      <c r="CB77" s="35" t="str">
        <f>IF($D77=""," ", SUMIFS(CB$7:CB$56,$C$7:$C$56,$D77,$D$7:$D$56,#REF!))</f>
        <v xml:space="preserve"> </v>
      </c>
      <c r="CC77" s="35" t="str">
        <f>IF($D77=""," ", SUMIFS(CC$7:CC$56,$C$7:$C$56,$D77,$D$7:$D$56,#REF!))</f>
        <v xml:space="preserve"> </v>
      </c>
      <c r="CD77" s="35" t="str">
        <f>IF($D77=""," ", SUMIFS(CD$7:CD$56,$C$7:$C$56,$D77,$D$7:$D$56,#REF!))</f>
        <v xml:space="preserve"> </v>
      </c>
      <c r="CE77" s="35" t="str">
        <f>IF($D77=""," ", SUMIFS(CE$7:CE$56,$C$7:$C$56,$D77,$D$7:$D$56,#REF!))</f>
        <v xml:space="preserve"> </v>
      </c>
      <c r="CF77" s="35" t="str">
        <f>IF($D77=""," ", SUMIFS(CF$7:CF$56,$C$7:$C$56,$D77,$D$7:$D$56,#REF!))</f>
        <v xml:space="preserve"> </v>
      </c>
      <c r="CG77" s="35" t="str">
        <f>IF($D77=""," ", SUMIFS(CG$7:CG$56,$C$7:$C$56,$D77,$D$7:$D$56,#REF!))</f>
        <v xml:space="preserve"> </v>
      </c>
      <c r="CH77" s="35" t="str">
        <f>IF($D77=""," ", SUMIFS(CH$7:CH$56,$C$7:$C$56,$D77,$D$7:$D$56,#REF!))</f>
        <v xml:space="preserve"> </v>
      </c>
      <c r="CI77" s="35" t="str">
        <f>IF($D77=""," ", SUMIFS(CI$7:CI$56,$C$7:$C$56,$D77,$D$7:$D$56,#REF!))</f>
        <v xml:space="preserve"> </v>
      </c>
      <c r="CJ77" s="35" t="str">
        <f>IF($D77=""," ", SUMIFS(CJ$7:CJ$56,$C$7:$C$56,$D77,$D$7:$D$56,#REF!))</f>
        <v xml:space="preserve"> </v>
      </c>
      <c r="CK77" s="35" t="str">
        <f>IF($D77=""," ", SUMIFS(CK$7:CK$56,$C$7:$C$56,$D77,$D$7:$D$56,#REF!))</f>
        <v xml:space="preserve"> </v>
      </c>
      <c r="CL77" s="35" t="str">
        <f>IF($D77=""," ", SUMIFS(CL$7:CL$56,$C$7:$C$56,$D77,$D$7:$D$56,#REF!))</f>
        <v xml:space="preserve"> </v>
      </c>
      <c r="CM77" s="35" t="str">
        <f>IF($D77=""," ", SUMIFS(CM$7:CM$56,$C$7:$C$56,$D77,$D$7:$D$56,#REF!))</f>
        <v xml:space="preserve"> </v>
      </c>
      <c r="CN77" s="35" t="str">
        <f>IF($D77=""," ", SUMIFS(CN$7:CN$56,$C$7:$C$56,$D77,$D$7:$D$56,#REF!))</f>
        <v xml:space="preserve"> </v>
      </c>
      <c r="CO77" s="35" t="str">
        <f>IF($D77=""," ", SUMIFS(CO$7:CO$56,$C$7:$C$56,$D77,$D$7:$D$56,#REF!))</f>
        <v xml:space="preserve"> </v>
      </c>
      <c r="CP77" s="35" t="str">
        <f>IF($D77=""," ", SUMIFS(CP$7:CP$56,$C$7:$C$56,$D77,$D$7:$D$56,#REF!))</f>
        <v xml:space="preserve"> </v>
      </c>
      <c r="CQ77" s="35" t="str">
        <f>IF($D77=""," ", SUMIFS(CQ$7:CQ$56,$C$7:$C$56,$D77,$D$7:$D$56,#REF!))</f>
        <v xml:space="preserve"> </v>
      </c>
      <c r="CR77" s="35" t="str">
        <f>IF($D77=""," ", SUMIFS(CR$7:CR$56,$C$7:$C$56,$D77,$D$7:$D$56,#REF!))</f>
        <v xml:space="preserve"> </v>
      </c>
      <c r="CS77" s="35" t="str">
        <f>IF($D77=""," ", SUMIFS(CS$7:CS$56,$C$7:$C$56,$D77,$D$7:$D$56,#REF!))</f>
        <v xml:space="preserve"> </v>
      </c>
      <c r="CT77" s="35" t="str">
        <f>IF($D77=""," ", SUMIFS(CT$7:CT$56,$C$7:$C$56,$D77,$D$7:$D$56,#REF!))</f>
        <v xml:space="preserve"> </v>
      </c>
      <c r="CU77" s="35" t="str">
        <f>IF($D77=""," ", SUMIFS(CU$7:CU$56,$C$7:$C$56,$D77,$D$7:$D$56,#REF!))</f>
        <v xml:space="preserve"> </v>
      </c>
      <c r="CV77" s="35" t="str">
        <f>IF($D77=""," ", SUMIFS(CV$7:CV$56,$C$7:$C$56,$D77,$D$7:$D$56,#REF!))</f>
        <v xml:space="preserve"> </v>
      </c>
      <c r="CW77" s="35" t="str">
        <f>IF($D77=""," ", SUMIFS(CW$7:CW$56,$C$7:$C$56,$D77,$D$7:$D$56,#REF!))</f>
        <v xml:space="preserve"> </v>
      </c>
      <c r="CX77" s="35" t="str">
        <f>IF($D77=""," ", SUMIFS(CX$7:CX$56,$C$7:$C$56,$D77,$D$7:$D$56,#REF!))</f>
        <v xml:space="preserve"> </v>
      </c>
      <c r="CY77" s="35" t="str">
        <f>IF($D77=""," ", SUMIFS(CY$7:CY$56,$C$7:$C$56,$D77,$D$7:$D$56,#REF!))</f>
        <v xml:space="preserve"> </v>
      </c>
      <c r="CZ77" s="35" t="str">
        <f>IF($D77=""," ", SUMIFS(CZ$7:CZ$56,$C$7:$C$56,$D77,$D$7:$D$56,#REF!))</f>
        <v xml:space="preserve"> </v>
      </c>
    </row>
    <row r="78" spans="1:104" x14ac:dyDescent="0.2">
      <c r="R78" s="35" t="str">
        <f>IF($D78=""," ", SUMIFS(R$7:R$56,$C$7:$C$56,$D78,$D$7:$D$56,#REF!))</f>
        <v xml:space="preserve"> </v>
      </c>
    </row>
    <row r="81" spans="1:16" x14ac:dyDescent="0.2">
      <c r="F81" s="93"/>
      <c r="G81" s="93"/>
      <c r="H81" s="93"/>
      <c r="I81" s="94"/>
      <c r="J81" s="95"/>
      <c r="K81" s="95"/>
      <c r="L81" s="95"/>
      <c r="M81" s="95"/>
      <c r="N81" s="95"/>
      <c r="O81" s="93"/>
      <c r="P81" s="93"/>
    </row>
    <row r="82" spans="1:16" x14ac:dyDescent="0.2">
      <c r="F82" s="93"/>
      <c r="G82" s="96"/>
      <c r="H82" s="93"/>
      <c r="I82" s="94"/>
      <c r="J82" s="97"/>
      <c r="K82" s="97"/>
      <c r="L82" s="97"/>
      <c r="M82" s="97"/>
      <c r="N82" s="97"/>
      <c r="O82" s="93"/>
      <c r="P82" s="93"/>
    </row>
    <row r="83" spans="1:16" x14ac:dyDescent="0.2">
      <c r="F83" s="93"/>
      <c r="G83" s="93"/>
      <c r="H83" s="93"/>
      <c r="I83" s="94"/>
      <c r="J83" s="97"/>
      <c r="K83" s="98"/>
      <c r="L83" s="98"/>
      <c r="M83" s="98"/>
      <c r="N83" s="97"/>
      <c r="O83" s="93"/>
      <c r="P83" s="93"/>
    </row>
    <row r="84" spans="1:16" x14ac:dyDescent="0.2">
      <c r="F84" s="93"/>
      <c r="G84" s="93"/>
      <c r="H84" s="93"/>
      <c r="I84" s="94"/>
      <c r="J84" s="97"/>
      <c r="K84" s="97"/>
      <c r="L84" s="97"/>
      <c r="M84" s="97"/>
      <c r="N84" s="97"/>
      <c r="O84" s="93"/>
      <c r="P84" s="93"/>
    </row>
    <row r="85" spans="1:16" x14ac:dyDescent="0.2">
      <c r="F85" s="93"/>
      <c r="G85" s="93"/>
      <c r="H85" s="93"/>
      <c r="I85" s="94"/>
      <c r="J85" s="97"/>
      <c r="K85" s="97"/>
      <c r="L85" s="97"/>
      <c r="M85" s="97"/>
      <c r="N85" s="97"/>
      <c r="O85" s="93"/>
      <c r="P85" s="93"/>
    </row>
    <row r="86" spans="1:16" x14ac:dyDescent="0.2">
      <c r="F86" s="93"/>
      <c r="G86" s="93"/>
      <c r="H86" s="93"/>
      <c r="I86" s="94"/>
      <c r="J86" s="97"/>
      <c r="K86" s="97"/>
      <c r="L86" s="97"/>
      <c r="M86" s="97"/>
      <c r="N86" s="97"/>
      <c r="O86" s="93"/>
      <c r="P86" s="93"/>
    </row>
    <row r="87" spans="1:16" x14ac:dyDescent="0.2">
      <c r="F87" s="93"/>
      <c r="G87" s="93"/>
      <c r="H87" s="93"/>
      <c r="I87" s="94"/>
      <c r="J87" s="93"/>
      <c r="K87" s="93"/>
      <c r="L87" s="93"/>
      <c r="M87" s="93"/>
      <c r="N87" s="93"/>
      <c r="O87" s="93"/>
      <c r="P87" s="93"/>
    </row>
    <row r="88" spans="1:16" x14ac:dyDescent="0.2">
      <c r="F88" s="93"/>
      <c r="G88" s="93"/>
      <c r="H88" s="93"/>
      <c r="I88" s="94"/>
      <c r="J88" s="97"/>
      <c r="K88" s="97"/>
      <c r="L88" s="97"/>
      <c r="M88" s="97"/>
      <c r="N88" s="97"/>
      <c r="O88" s="93"/>
      <c r="P88" s="93"/>
    </row>
    <row r="89" spans="1:16" x14ac:dyDescent="0.2">
      <c r="F89" s="93"/>
      <c r="G89" s="93"/>
      <c r="H89" s="93"/>
      <c r="I89" s="93"/>
      <c r="J89" s="97"/>
      <c r="K89" s="97"/>
      <c r="L89" s="97"/>
      <c r="M89" s="97"/>
      <c r="N89" s="97"/>
      <c r="O89" s="93"/>
      <c r="P89" s="93"/>
    </row>
    <row r="90" spans="1:16" ht="16" x14ac:dyDescent="0.2">
      <c r="A90" s="79" t="s">
        <v>6</v>
      </c>
      <c r="B90" t="s">
        <v>178</v>
      </c>
      <c r="F90" s="93"/>
      <c r="G90" s="93"/>
      <c r="H90" s="93"/>
      <c r="I90" s="93"/>
      <c r="J90" s="95"/>
      <c r="K90" s="99"/>
      <c r="L90" s="99"/>
      <c r="M90" s="99"/>
      <c r="N90" s="99"/>
      <c r="O90" s="93"/>
      <c r="P90" s="93"/>
    </row>
    <row r="91" spans="1:16" x14ac:dyDescent="0.2">
      <c r="F91" s="93"/>
      <c r="G91" s="93"/>
      <c r="H91" s="93"/>
      <c r="I91" s="93"/>
      <c r="J91" s="93"/>
      <c r="K91" s="93"/>
      <c r="L91" s="93"/>
      <c r="M91" s="93"/>
      <c r="N91" s="93"/>
      <c r="O91" s="93"/>
      <c r="P91" s="93"/>
    </row>
    <row r="92" spans="1:16" ht="16" x14ac:dyDescent="0.2">
      <c r="A92" s="79" t="s">
        <v>179</v>
      </c>
      <c r="B92" t="s">
        <v>180</v>
      </c>
      <c r="C92" t="s">
        <v>181</v>
      </c>
      <c r="D92" t="s">
        <v>182</v>
      </c>
      <c r="E92" t="s">
        <v>183</v>
      </c>
    </row>
    <row r="93" spans="1:16" ht="16" x14ac:dyDescent="0.2">
      <c r="A93" s="58" t="s">
        <v>35</v>
      </c>
      <c r="B93" s="82">
        <v>36</v>
      </c>
      <c r="C93" s="82">
        <v>234</v>
      </c>
      <c r="D93" s="82">
        <v>144</v>
      </c>
      <c r="E93" s="82">
        <v>0</v>
      </c>
    </row>
    <row r="94" spans="1:16" ht="16" x14ac:dyDescent="0.2">
      <c r="A94" s="58" t="s">
        <v>131</v>
      </c>
      <c r="B94" s="82">
        <v>0</v>
      </c>
      <c r="C94" s="82">
        <v>1710</v>
      </c>
      <c r="D94" s="82">
        <v>1413</v>
      </c>
      <c r="E94" s="82">
        <v>0</v>
      </c>
    </row>
    <row r="95" spans="1:16" ht="16" x14ac:dyDescent="0.2">
      <c r="A95" s="58" t="s">
        <v>76</v>
      </c>
      <c r="B95" s="82">
        <v>72</v>
      </c>
      <c r="C95" s="82">
        <v>234</v>
      </c>
      <c r="D95" s="82">
        <v>126</v>
      </c>
      <c r="E95" s="82">
        <v>0</v>
      </c>
    </row>
    <row r="96" spans="1:16" ht="16" x14ac:dyDescent="0.2">
      <c r="A96" s="58" t="s">
        <v>127</v>
      </c>
      <c r="B96" s="82">
        <v>0</v>
      </c>
      <c r="C96" s="82">
        <v>306</v>
      </c>
      <c r="D96" s="82">
        <v>387</v>
      </c>
      <c r="E96" s="82">
        <v>0</v>
      </c>
    </row>
    <row r="97" spans="1:14" ht="16" x14ac:dyDescent="0.2">
      <c r="A97" s="58" t="s">
        <v>104</v>
      </c>
      <c r="B97" s="82">
        <v>108</v>
      </c>
      <c r="C97" s="82">
        <v>234</v>
      </c>
      <c r="D97" s="82">
        <v>216</v>
      </c>
      <c r="E97" s="82">
        <v>0</v>
      </c>
      <c r="K97" s="77"/>
      <c r="L97" s="77"/>
      <c r="M97" s="77"/>
      <c r="N97" s="77"/>
    </row>
    <row r="98" spans="1:14" ht="16" x14ac:dyDescent="0.2">
      <c r="A98" s="58" t="s">
        <v>184</v>
      </c>
      <c r="B98" s="82">
        <v>216</v>
      </c>
      <c r="C98" s="82">
        <v>2718</v>
      </c>
      <c r="D98" s="82">
        <v>2286</v>
      </c>
      <c r="E98" s="82">
        <v>0</v>
      </c>
      <c r="K98" s="29"/>
      <c r="L98" s="29"/>
      <c r="M98" s="29"/>
      <c r="N98" s="29"/>
    </row>
    <row r="99" spans="1:14" ht="16" x14ac:dyDescent="0.2">
      <c r="A99"/>
      <c r="B99"/>
      <c r="C99"/>
      <c r="D99"/>
      <c r="E99"/>
    </row>
    <row r="100" spans="1:14" ht="16" x14ac:dyDescent="0.2">
      <c r="A100" s="87" t="s">
        <v>216</v>
      </c>
      <c r="B100"/>
      <c r="C100"/>
      <c r="D100"/>
      <c r="E100"/>
    </row>
    <row r="101" spans="1:14" ht="16" x14ac:dyDescent="0.2">
      <c r="A101" s="80" t="s">
        <v>184</v>
      </c>
      <c r="B101" s="81">
        <v>202</v>
      </c>
      <c r="C101" s="81">
        <v>2012</v>
      </c>
      <c r="D101" s="81">
        <v>1559</v>
      </c>
      <c r="E101" s="81">
        <v>0</v>
      </c>
    </row>
    <row r="102" spans="1:14" ht="16" x14ac:dyDescent="0.2">
      <c r="A102" s="85" t="s">
        <v>35</v>
      </c>
      <c r="B102" s="86">
        <v>27</v>
      </c>
      <c r="C102" s="86">
        <v>145</v>
      </c>
      <c r="D102" s="86">
        <v>126</v>
      </c>
      <c r="E102" s="86">
        <v>0</v>
      </c>
    </row>
    <row r="103" spans="1:14" ht="16" x14ac:dyDescent="0.2">
      <c r="A103" s="85" t="s">
        <v>131</v>
      </c>
      <c r="B103" s="86">
        <v>0</v>
      </c>
      <c r="C103" s="86">
        <v>1298</v>
      </c>
      <c r="D103" s="86">
        <v>946</v>
      </c>
      <c r="E103" s="86">
        <v>0</v>
      </c>
    </row>
    <row r="104" spans="1:14" ht="16" x14ac:dyDescent="0.2">
      <c r="A104" s="85" t="s">
        <v>104</v>
      </c>
      <c r="B104" s="86">
        <v>108</v>
      </c>
      <c r="C104" s="86">
        <v>176</v>
      </c>
      <c r="D104" s="86">
        <v>120</v>
      </c>
      <c r="E104" s="86">
        <v>0</v>
      </c>
    </row>
    <row r="105" spans="1:14" ht="16" x14ac:dyDescent="0.2">
      <c r="A105" s="85" t="s">
        <v>76</v>
      </c>
      <c r="B105" s="86">
        <v>63</v>
      </c>
      <c r="C105" s="86">
        <v>165</v>
      </c>
      <c r="D105" s="86">
        <v>80</v>
      </c>
      <c r="E105" s="86">
        <v>0</v>
      </c>
    </row>
    <row r="106" spans="1:14" ht="16" x14ac:dyDescent="0.2">
      <c r="A106" s="85" t="s">
        <v>127</v>
      </c>
      <c r="B106" s="86">
        <v>0</v>
      </c>
      <c r="C106" s="86">
        <v>225</v>
      </c>
      <c r="D106" s="86">
        <v>283</v>
      </c>
      <c r="E106" s="86">
        <v>0</v>
      </c>
    </row>
    <row r="107" spans="1:14" ht="16" x14ac:dyDescent="0.2">
      <c r="A107" s="85" t="s">
        <v>33</v>
      </c>
      <c r="B107" s="86">
        <v>4</v>
      </c>
      <c r="C107" s="86">
        <v>3</v>
      </c>
      <c r="D107" s="86">
        <v>4</v>
      </c>
      <c r="E107" s="86">
        <v>0</v>
      </c>
    </row>
    <row r="108" spans="1:14" ht="16" x14ac:dyDescent="0.2">
      <c r="A108"/>
      <c r="B108"/>
      <c r="C108"/>
    </row>
    <row r="109" spans="1:14" ht="16" x14ac:dyDescent="0.2">
      <c r="A109"/>
      <c r="B109"/>
      <c r="C109"/>
    </row>
  </sheetData>
  <mergeCells count="4">
    <mergeCell ref="A68:A77"/>
    <mergeCell ref="A58:A66"/>
    <mergeCell ref="A67:B67"/>
    <mergeCell ref="A57:B57"/>
  </mergeCells>
  <phoneticPr fontId="26" type="noConversion"/>
  <conditionalFormatting sqref="R2:CZ2">
    <cfRule type="cellIs" dxfId="15" priority="6" operator="lessThanOrEqual">
      <formula>30</formula>
    </cfRule>
    <cfRule type="cellIs" dxfId="14" priority="7" operator="between">
      <formula>31</formula>
      <formula>60</formula>
    </cfRule>
    <cfRule type="cellIs" dxfId="13" priority="8" operator="greaterThan">
      <formula>60</formula>
    </cfRule>
  </conditionalFormatting>
  <conditionalFormatting sqref="R76:R78 S76:CZ77 R4:CZ75">
    <cfRule type="expression" dxfId="12" priority="4">
      <formula>OR(R$3=7,R$4=Holidays)</formula>
    </cfRule>
  </conditionalFormatting>
  <conditionalFormatting sqref="R7:CZ56">
    <cfRule type="cellIs" dxfId="11" priority="5" operator="greaterThan">
      <formula>0.9</formula>
    </cfRule>
  </conditionalFormatting>
  <conditionalFormatting sqref="R68:CZ75 R76:R78 S76:CZ77 R58:CZ66">
    <cfRule type="cellIs" dxfId="10" priority="1" operator="greater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4C88F-6F80-AA47-84DA-2252AC8270A1}">
  <dimension ref="A2:CZ58"/>
  <sheetViews>
    <sheetView workbookViewId="0">
      <selection activeCell="F16" sqref="F16"/>
    </sheetView>
  </sheetViews>
  <sheetFormatPr baseColWidth="10" defaultColWidth="10.83203125" defaultRowHeight="15" x14ac:dyDescent="0.2"/>
  <cols>
    <col min="1" max="2" width="10.83203125" style="30"/>
    <col min="3" max="3" width="22.33203125" style="30" customWidth="1"/>
    <col min="4" max="4" width="27.33203125" style="30" customWidth="1"/>
    <col min="5" max="5" width="14.5" style="30" customWidth="1"/>
    <col min="6" max="6" width="19.33203125" style="30" customWidth="1"/>
    <col min="7" max="7" width="17" style="30" customWidth="1"/>
    <col min="8" max="16" width="10.83203125" style="30"/>
    <col min="17" max="17" width="49.33203125" style="30" customWidth="1"/>
    <col min="18" max="16384" width="10.83203125" style="30"/>
  </cols>
  <sheetData>
    <row r="2" spans="1:104" s="16" customFormat="1" ht="36" customHeight="1" thickBot="1" x14ac:dyDescent="0.3">
      <c r="A2" s="44" t="s">
        <v>118</v>
      </c>
      <c r="C2" s="14"/>
      <c r="D2" s="14"/>
      <c r="E2" s="14"/>
      <c r="F2" s="14"/>
      <c r="G2" s="14"/>
      <c r="H2" s="14"/>
      <c r="J2" s="15"/>
      <c r="K2" s="15"/>
      <c r="L2" s="15"/>
      <c r="M2" s="15"/>
      <c r="N2" s="15" t="s">
        <v>1</v>
      </c>
      <c r="O2" s="18">
        <f>MIN('ICU 2025-26'!O2,O7:O14)</f>
        <v>45971</v>
      </c>
      <c r="P2" s="18" t="s">
        <v>2</v>
      </c>
      <c r="Q2" s="18">
        <f>MAX(_xlfn.MAXIFS(P7:P14,D7:D14,"&lt;&gt;Winterover"),'ICU 2025-26'!Q2)</f>
        <v>46057</v>
      </c>
      <c r="R2" s="15">
        <v>1</v>
      </c>
      <c r="S2" s="15">
        <v>2</v>
      </c>
      <c r="T2" s="15">
        <v>3</v>
      </c>
      <c r="U2" s="15">
        <v>4</v>
      </c>
      <c r="V2" s="15">
        <v>5</v>
      </c>
      <c r="W2" s="15">
        <v>6</v>
      </c>
      <c r="X2" s="15">
        <v>7</v>
      </c>
      <c r="Y2" s="15">
        <v>8</v>
      </c>
      <c r="Z2" s="15">
        <v>9</v>
      </c>
      <c r="AA2" s="15">
        <v>10</v>
      </c>
      <c r="AB2" s="15">
        <v>11</v>
      </c>
      <c r="AC2" s="15">
        <v>12</v>
      </c>
      <c r="AD2" s="15">
        <v>13</v>
      </c>
      <c r="AE2" s="15">
        <v>14</v>
      </c>
      <c r="AF2" s="15">
        <v>15</v>
      </c>
      <c r="AG2" s="15">
        <v>16</v>
      </c>
      <c r="AH2" s="15">
        <v>17</v>
      </c>
      <c r="AI2" s="15">
        <v>18</v>
      </c>
      <c r="AJ2" s="15">
        <v>19</v>
      </c>
      <c r="AK2" s="15">
        <v>20</v>
      </c>
      <c r="AL2" s="15">
        <v>21</v>
      </c>
      <c r="AM2" s="15">
        <v>22</v>
      </c>
      <c r="AN2" s="15">
        <v>23</v>
      </c>
      <c r="AO2" s="15">
        <v>24</v>
      </c>
      <c r="AP2" s="15">
        <v>25</v>
      </c>
      <c r="AQ2" s="15">
        <v>26</v>
      </c>
      <c r="AR2" s="15">
        <v>27</v>
      </c>
      <c r="AS2" s="15">
        <v>28</v>
      </c>
      <c r="AT2" s="15">
        <v>29</v>
      </c>
      <c r="AU2" s="15">
        <v>30</v>
      </c>
      <c r="AV2" s="15">
        <v>31</v>
      </c>
      <c r="AW2" s="15">
        <v>32</v>
      </c>
      <c r="AX2" s="15">
        <v>33</v>
      </c>
      <c r="AY2" s="15">
        <v>34</v>
      </c>
      <c r="AZ2" s="15">
        <v>35</v>
      </c>
      <c r="BA2" s="15">
        <v>36</v>
      </c>
      <c r="BB2" s="15">
        <v>37</v>
      </c>
      <c r="BC2" s="15">
        <v>38</v>
      </c>
      <c r="BD2" s="15">
        <v>39</v>
      </c>
      <c r="BE2" s="15">
        <v>40</v>
      </c>
      <c r="BF2" s="15">
        <v>41</v>
      </c>
      <c r="BG2" s="15">
        <v>42</v>
      </c>
      <c r="BH2" s="15">
        <v>43</v>
      </c>
      <c r="BI2" s="15">
        <v>44</v>
      </c>
      <c r="BJ2" s="15">
        <v>45</v>
      </c>
      <c r="BK2" s="15">
        <v>46</v>
      </c>
      <c r="BL2" s="15">
        <v>47</v>
      </c>
      <c r="BM2" s="15">
        <v>48</v>
      </c>
      <c r="BN2" s="15">
        <v>49</v>
      </c>
      <c r="BO2" s="15">
        <v>50</v>
      </c>
      <c r="BP2" s="15">
        <v>51</v>
      </c>
      <c r="BQ2" s="15">
        <v>52</v>
      </c>
      <c r="BR2" s="15">
        <v>53</v>
      </c>
      <c r="BS2" s="15">
        <v>54</v>
      </c>
      <c r="BT2" s="15">
        <v>55</v>
      </c>
      <c r="BU2" s="15">
        <v>56</v>
      </c>
      <c r="BV2" s="15">
        <v>57</v>
      </c>
      <c r="BW2" s="15">
        <v>58</v>
      </c>
      <c r="BX2" s="15">
        <v>59</v>
      </c>
      <c r="BY2" s="15">
        <v>60</v>
      </c>
      <c r="BZ2" s="15">
        <v>61</v>
      </c>
      <c r="CA2" s="15">
        <v>62</v>
      </c>
      <c r="CB2" s="15">
        <v>63</v>
      </c>
      <c r="CC2" s="15">
        <v>64</v>
      </c>
      <c r="CD2" s="15">
        <v>65</v>
      </c>
      <c r="CE2" s="15">
        <v>66</v>
      </c>
      <c r="CF2" s="15">
        <v>67</v>
      </c>
      <c r="CG2" s="15">
        <v>68</v>
      </c>
      <c r="CH2" s="15">
        <v>69</v>
      </c>
      <c r="CI2" s="15">
        <v>70</v>
      </c>
      <c r="CJ2" s="15">
        <v>71</v>
      </c>
      <c r="CK2" s="15">
        <v>72</v>
      </c>
      <c r="CL2" s="15">
        <v>73</v>
      </c>
      <c r="CM2" s="15">
        <v>74</v>
      </c>
      <c r="CN2" s="15">
        <v>75</v>
      </c>
      <c r="CO2" s="15">
        <v>76</v>
      </c>
      <c r="CP2" s="15">
        <v>77</v>
      </c>
      <c r="CQ2" s="15">
        <v>78</v>
      </c>
      <c r="CR2" s="15">
        <v>79</v>
      </c>
      <c r="CS2" s="15">
        <v>80</v>
      </c>
      <c r="CT2" s="15">
        <v>81</v>
      </c>
      <c r="CU2" s="15">
        <v>82</v>
      </c>
      <c r="CV2" s="15">
        <v>83</v>
      </c>
      <c r="CW2" s="15">
        <v>84</v>
      </c>
      <c r="CX2" s="15">
        <v>85</v>
      </c>
      <c r="CY2" s="15">
        <v>86</v>
      </c>
      <c r="CZ2" s="15">
        <v>87</v>
      </c>
    </row>
    <row r="3" spans="1:104" s="16" customFormat="1" ht="15" customHeight="1" thickBot="1" x14ac:dyDescent="0.25">
      <c r="A3" s="10" t="s">
        <v>3</v>
      </c>
      <c r="B3" s="11">
        <v>44608</v>
      </c>
      <c r="D3" s="17"/>
      <c r="E3" s="3"/>
      <c r="F3" s="3"/>
      <c r="G3" s="3"/>
      <c r="H3" s="3"/>
      <c r="I3" s="15"/>
      <c r="J3" s="15"/>
      <c r="K3" s="15"/>
      <c r="L3" s="15"/>
      <c r="M3" s="15"/>
      <c r="N3" s="15"/>
      <c r="O3" s="18"/>
      <c r="P3" s="18"/>
      <c r="Q3" s="12" t="s">
        <v>4</v>
      </c>
      <c r="R3" s="15">
        <f>WEEKDAY(R4,2)</f>
        <v>1</v>
      </c>
      <c r="S3" s="15">
        <f t="shared" ref="S3:CD3" si="0">WEEKDAY(S4,2)</f>
        <v>2</v>
      </c>
      <c r="T3" s="15">
        <f t="shared" si="0"/>
        <v>3</v>
      </c>
      <c r="U3" s="15">
        <f t="shared" si="0"/>
        <v>4</v>
      </c>
      <c r="V3" s="15">
        <f t="shared" si="0"/>
        <v>5</v>
      </c>
      <c r="W3" s="15">
        <f t="shared" si="0"/>
        <v>6</v>
      </c>
      <c r="X3" s="15">
        <f t="shared" si="0"/>
        <v>7</v>
      </c>
      <c r="Y3" s="15">
        <f t="shared" si="0"/>
        <v>1</v>
      </c>
      <c r="Z3" s="15">
        <f t="shared" si="0"/>
        <v>2</v>
      </c>
      <c r="AA3" s="15">
        <f t="shared" si="0"/>
        <v>3</v>
      </c>
      <c r="AB3" s="15">
        <f t="shared" si="0"/>
        <v>4</v>
      </c>
      <c r="AC3" s="15">
        <f t="shared" si="0"/>
        <v>5</v>
      </c>
      <c r="AD3" s="15">
        <f t="shared" si="0"/>
        <v>6</v>
      </c>
      <c r="AE3" s="15">
        <f t="shared" si="0"/>
        <v>7</v>
      </c>
      <c r="AF3" s="15">
        <f t="shared" si="0"/>
        <v>1</v>
      </c>
      <c r="AG3" s="15">
        <f t="shared" si="0"/>
        <v>2</v>
      </c>
      <c r="AH3" s="15">
        <f t="shared" si="0"/>
        <v>3</v>
      </c>
      <c r="AI3" s="15">
        <f t="shared" si="0"/>
        <v>4</v>
      </c>
      <c r="AJ3" s="15">
        <f t="shared" si="0"/>
        <v>5</v>
      </c>
      <c r="AK3" s="15">
        <f t="shared" si="0"/>
        <v>6</v>
      </c>
      <c r="AL3" s="15">
        <f t="shared" si="0"/>
        <v>7</v>
      </c>
      <c r="AM3" s="15">
        <f t="shared" si="0"/>
        <v>1</v>
      </c>
      <c r="AN3" s="15">
        <f t="shared" si="0"/>
        <v>2</v>
      </c>
      <c r="AO3" s="15">
        <f t="shared" si="0"/>
        <v>3</v>
      </c>
      <c r="AP3" s="15">
        <f t="shared" si="0"/>
        <v>4</v>
      </c>
      <c r="AQ3" s="15">
        <f t="shared" si="0"/>
        <v>5</v>
      </c>
      <c r="AR3" s="15">
        <f t="shared" si="0"/>
        <v>6</v>
      </c>
      <c r="AS3" s="15">
        <f t="shared" si="0"/>
        <v>7</v>
      </c>
      <c r="AT3" s="15">
        <f t="shared" si="0"/>
        <v>1</v>
      </c>
      <c r="AU3" s="15">
        <f t="shared" si="0"/>
        <v>2</v>
      </c>
      <c r="AV3" s="15">
        <f t="shared" si="0"/>
        <v>3</v>
      </c>
      <c r="AW3" s="15">
        <f t="shared" si="0"/>
        <v>4</v>
      </c>
      <c r="AX3" s="15">
        <f t="shared" si="0"/>
        <v>5</v>
      </c>
      <c r="AY3" s="15">
        <f t="shared" si="0"/>
        <v>6</v>
      </c>
      <c r="AZ3" s="15">
        <f t="shared" si="0"/>
        <v>7</v>
      </c>
      <c r="BA3" s="15">
        <f t="shared" si="0"/>
        <v>1</v>
      </c>
      <c r="BB3" s="15">
        <f t="shared" si="0"/>
        <v>2</v>
      </c>
      <c r="BC3" s="15">
        <f t="shared" si="0"/>
        <v>3</v>
      </c>
      <c r="BD3" s="15">
        <f t="shared" si="0"/>
        <v>4</v>
      </c>
      <c r="BE3" s="15">
        <f t="shared" si="0"/>
        <v>5</v>
      </c>
      <c r="BF3" s="15">
        <f t="shared" si="0"/>
        <v>6</v>
      </c>
      <c r="BG3" s="15">
        <f t="shared" si="0"/>
        <v>7</v>
      </c>
      <c r="BH3" s="15">
        <f t="shared" si="0"/>
        <v>1</v>
      </c>
      <c r="BI3" s="15">
        <f t="shared" si="0"/>
        <v>2</v>
      </c>
      <c r="BJ3" s="15">
        <f t="shared" si="0"/>
        <v>3</v>
      </c>
      <c r="BK3" s="15">
        <f t="shared" si="0"/>
        <v>4</v>
      </c>
      <c r="BL3" s="15">
        <f t="shared" si="0"/>
        <v>5</v>
      </c>
      <c r="BM3" s="15">
        <f t="shared" si="0"/>
        <v>6</v>
      </c>
      <c r="BN3" s="15">
        <f t="shared" si="0"/>
        <v>7</v>
      </c>
      <c r="BO3" s="15">
        <f t="shared" si="0"/>
        <v>1</v>
      </c>
      <c r="BP3" s="15">
        <f t="shared" si="0"/>
        <v>2</v>
      </c>
      <c r="BQ3" s="15">
        <f t="shared" si="0"/>
        <v>3</v>
      </c>
      <c r="BR3" s="15">
        <f t="shared" si="0"/>
        <v>4</v>
      </c>
      <c r="BS3" s="15">
        <f t="shared" si="0"/>
        <v>5</v>
      </c>
      <c r="BT3" s="15">
        <f t="shared" si="0"/>
        <v>6</v>
      </c>
      <c r="BU3" s="15">
        <f t="shared" si="0"/>
        <v>7</v>
      </c>
      <c r="BV3" s="15">
        <f t="shared" si="0"/>
        <v>1</v>
      </c>
      <c r="BW3" s="15">
        <f t="shared" si="0"/>
        <v>2</v>
      </c>
      <c r="BX3" s="15">
        <f t="shared" si="0"/>
        <v>3</v>
      </c>
      <c r="BY3" s="15">
        <f t="shared" si="0"/>
        <v>4</v>
      </c>
      <c r="BZ3" s="15">
        <f t="shared" si="0"/>
        <v>5</v>
      </c>
      <c r="CA3" s="15">
        <f t="shared" si="0"/>
        <v>6</v>
      </c>
      <c r="CB3" s="15">
        <f t="shared" si="0"/>
        <v>7</v>
      </c>
      <c r="CC3" s="15">
        <f t="shared" si="0"/>
        <v>1</v>
      </c>
      <c r="CD3" s="15">
        <f t="shared" si="0"/>
        <v>2</v>
      </c>
      <c r="CE3" s="15">
        <f t="shared" ref="CE3:CZ3" si="1">WEEKDAY(CE4,2)</f>
        <v>3</v>
      </c>
      <c r="CF3" s="15">
        <f t="shared" si="1"/>
        <v>4</v>
      </c>
      <c r="CG3" s="15">
        <f t="shared" si="1"/>
        <v>5</v>
      </c>
      <c r="CH3" s="15">
        <f t="shared" si="1"/>
        <v>6</v>
      </c>
      <c r="CI3" s="15">
        <f t="shared" si="1"/>
        <v>7</v>
      </c>
      <c r="CJ3" s="15">
        <f t="shared" si="1"/>
        <v>1</v>
      </c>
      <c r="CK3" s="15">
        <f t="shared" si="1"/>
        <v>2</v>
      </c>
      <c r="CL3" s="15">
        <f t="shared" si="1"/>
        <v>3</v>
      </c>
      <c r="CM3" s="15">
        <f t="shared" si="1"/>
        <v>4</v>
      </c>
      <c r="CN3" s="15">
        <f t="shared" si="1"/>
        <v>5</v>
      </c>
      <c r="CO3" s="15">
        <f t="shared" si="1"/>
        <v>6</v>
      </c>
      <c r="CP3" s="15">
        <f t="shared" si="1"/>
        <v>7</v>
      </c>
      <c r="CQ3" s="15">
        <f t="shared" si="1"/>
        <v>1</v>
      </c>
      <c r="CR3" s="15">
        <f t="shared" si="1"/>
        <v>2</v>
      </c>
      <c r="CS3" s="15">
        <f t="shared" si="1"/>
        <v>3</v>
      </c>
      <c r="CT3" s="15">
        <f t="shared" si="1"/>
        <v>4</v>
      </c>
      <c r="CU3" s="15">
        <f t="shared" si="1"/>
        <v>5</v>
      </c>
      <c r="CV3" s="15">
        <f t="shared" si="1"/>
        <v>6</v>
      </c>
      <c r="CW3" s="15">
        <f t="shared" si="1"/>
        <v>7</v>
      </c>
      <c r="CX3" s="15">
        <f t="shared" si="1"/>
        <v>1</v>
      </c>
      <c r="CY3" s="15">
        <f t="shared" si="1"/>
        <v>2</v>
      </c>
      <c r="CZ3" s="15">
        <f t="shared" si="1"/>
        <v>3</v>
      </c>
    </row>
    <row r="4" spans="1:104" s="28" customFormat="1" ht="143" customHeight="1" x14ac:dyDescent="0.2">
      <c r="A4" s="19" t="s">
        <v>5</v>
      </c>
      <c r="B4" s="19" t="s">
        <v>6</v>
      </c>
      <c r="C4" s="20" t="s">
        <v>7</v>
      </c>
      <c r="D4" s="20" t="s">
        <v>8</v>
      </c>
      <c r="E4" s="21" t="s">
        <v>9</v>
      </c>
      <c r="F4" s="22" t="s">
        <v>10</v>
      </c>
      <c r="G4" s="22" t="s">
        <v>11</v>
      </c>
      <c r="H4" s="22" t="s">
        <v>12</v>
      </c>
      <c r="I4" s="23" t="s">
        <v>13</v>
      </c>
      <c r="J4" s="23" t="s">
        <v>14</v>
      </c>
      <c r="K4" s="64" t="s">
        <v>15</v>
      </c>
      <c r="L4" s="64" t="s">
        <v>16</v>
      </c>
      <c r="M4" s="64" t="s">
        <v>17</v>
      </c>
      <c r="N4" s="64" t="s">
        <v>18</v>
      </c>
      <c r="O4" s="24" t="s">
        <v>19</v>
      </c>
      <c r="P4" s="24" t="s">
        <v>20</v>
      </c>
      <c r="Q4" s="25" t="s">
        <v>21</v>
      </c>
      <c r="R4" s="26">
        <f>O2</f>
        <v>45971</v>
      </c>
      <c r="S4" s="26">
        <f t="shared" ref="S4:AX4" si="2">IFERROR(IF(R4+1&lt;$Q$2+1,R4+1, " ")," ")</f>
        <v>45972</v>
      </c>
      <c r="T4" s="26">
        <f t="shared" si="2"/>
        <v>45973</v>
      </c>
      <c r="U4" s="26">
        <f t="shared" si="2"/>
        <v>45974</v>
      </c>
      <c r="V4" s="26">
        <f t="shared" si="2"/>
        <v>45975</v>
      </c>
      <c r="W4" s="26">
        <f t="shared" si="2"/>
        <v>45976</v>
      </c>
      <c r="X4" s="26">
        <f t="shared" si="2"/>
        <v>45977</v>
      </c>
      <c r="Y4" s="26">
        <f t="shared" si="2"/>
        <v>45978</v>
      </c>
      <c r="Z4" s="26">
        <f t="shared" si="2"/>
        <v>45979</v>
      </c>
      <c r="AA4" s="26">
        <f t="shared" si="2"/>
        <v>45980</v>
      </c>
      <c r="AB4" s="26">
        <f t="shared" si="2"/>
        <v>45981</v>
      </c>
      <c r="AC4" s="26">
        <f t="shared" si="2"/>
        <v>45982</v>
      </c>
      <c r="AD4" s="26">
        <f t="shared" si="2"/>
        <v>45983</v>
      </c>
      <c r="AE4" s="26">
        <f t="shared" si="2"/>
        <v>45984</v>
      </c>
      <c r="AF4" s="26">
        <f t="shared" si="2"/>
        <v>45985</v>
      </c>
      <c r="AG4" s="26">
        <f t="shared" si="2"/>
        <v>45986</v>
      </c>
      <c r="AH4" s="26">
        <f t="shared" si="2"/>
        <v>45987</v>
      </c>
      <c r="AI4" s="26">
        <f t="shared" si="2"/>
        <v>45988</v>
      </c>
      <c r="AJ4" s="26">
        <f t="shared" si="2"/>
        <v>45989</v>
      </c>
      <c r="AK4" s="26">
        <f t="shared" si="2"/>
        <v>45990</v>
      </c>
      <c r="AL4" s="26">
        <f t="shared" si="2"/>
        <v>45991</v>
      </c>
      <c r="AM4" s="26">
        <f t="shared" si="2"/>
        <v>45992</v>
      </c>
      <c r="AN4" s="26">
        <f t="shared" si="2"/>
        <v>45993</v>
      </c>
      <c r="AO4" s="26">
        <f t="shared" si="2"/>
        <v>45994</v>
      </c>
      <c r="AP4" s="26">
        <f t="shared" si="2"/>
        <v>45995</v>
      </c>
      <c r="AQ4" s="26">
        <f t="shared" si="2"/>
        <v>45996</v>
      </c>
      <c r="AR4" s="26">
        <f t="shared" si="2"/>
        <v>45997</v>
      </c>
      <c r="AS4" s="26">
        <f t="shared" si="2"/>
        <v>45998</v>
      </c>
      <c r="AT4" s="26">
        <f t="shared" si="2"/>
        <v>45999</v>
      </c>
      <c r="AU4" s="26">
        <f t="shared" si="2"/>
        <v>46000</v>
      </c>
      <c r="AV4" s="26">
        <f t="shared" si="2"/>
        <v>46001</v>
      </c>
      <c r="AW4" s="26">
        <f t="shared" si="2"/>
        <v>46002</v>
      </c>
      <c r="AX4" s="26">
        <f t="shared" si="2"/>
        <v>46003</v>
      </c>
      <c r="AY4" s="26">
        <f t="shared" ref="AY4:CD4" si="3">IFERROR(IF(AX4+1&lt;$Q$2+1,AX4+1, " ")," ")</f>
        <v>46004</v>
      </c>
      <c r="AZ4" s="26">
        <f t="shared" si="3"/>
        <v>46005</v>
      </c>
      <c r="BA4" s="26">
        <f t="shared" si="3"/>
        <v>46006</v>
      </c>
      <c r="BB4" s="26">
        <f t="shared" si="3"/>
        <v>46007</v>
      </c>
      <c r="BC4" s="26">
        <f t="shared" si="3"/>
        <v>46008</v>
      </c>
      <c r="BD4" s="26">
        <f t="shared" si="3"/>
        <v>46009</v>
      </c>
      <c r="BE4" s="26">
        <f t="shared" si="3"/>
        <v>46010</v>
      </c>
      <c r="BF4" s="26">
        <f t="shared" si="3"/>
        <v>46011</v>
      </c>
      <c r="BG4" s="26">
        <f t="shared" si="3"/>
        <v>46012</v>
      </c>
      <c r="BH4" s="26">
        <f t="shared" si="3"/>
        <v>46013</v>
      </c>
      <c r="BI4" s="26">
        <f t="shared" si="3"/>
        <v>46014</v>
      </c>
      <c r="BJ4" s="26">
        <f t="shared" si="3"/>
        <v>46015</v>
      </c>
      <c r="BK4" s="26">
        <f t="shared" si="3"/>
        <v>46016</v>
      </c>
      <c r="BL4" s="26">
        <f t="shared" si="3"/>
        <v>46017</v>
      </c>
      <c r="BM4" s="26">
        <f t="shared" si="3"/>
        <v>46018</v>
      </c>
      <c r="BN4" s="26">
        <f t="shared" si="3"/>
        <v>46019</v>
      </c>
      <c r="BO4" s="26">
        <f t="shared" si="3"/>
        <v>46020</v>
      </c>
      <c r="BP4" s="26">
        <f t="shared" si="3"/>
        <v>46021</v>
      </c>
      <c r="BQ4" s="26">
        <f t="shared" si="3"/>
        <v>46022</v>
      </c>
      <c r="BR4" s="26">
        <f t="shared" si="3"/>
        <v>46023</v>
      </c>
      <c r="BS4" s="26">
        <f t="shared" si="3"/>
        <v>46024</v>
      </c>
      <c r="BT4" s="26">
        <f t="shared" si="3"/>
        <v>46025</v>
      </c>
      <c r="BU4" s="26">
        <f t="shared" si="3"/>
        <v>46026</v>
      </c>
      <c r="BV4" s="26">
        <f t="shared" si="3"/>
        <v>46027</v>
      </c>
      <c r="BW4" s="26">
        <f t="shared" si="3"/>
        <v>46028</v>
      </c>
      <c r="BX4" s="26">
        <f t="shared" si="3"/>
        <v>46029</v>
      </c>
      <c r="BY4" s="26">
        <f t="shared" si="3"/>
        <v>46030</v>
      </c>
      <c r="BZ4" s="26">
        <f t="shared" si="3"/>
        <v>46031</v>
      </c>
      <c r="CA4" s="26">
        <f t="shared" si="3"/>
        <v>46032</v>
      </c>
      <c r="CB4" s="26">
        <f t="shared" si="3"/>
        <v>46033</v>
      </c>
      <c r="CC4" s="26">
        <f t="shared" si="3"/>
        <v>46034</v>
      </c>
      <c r="CD4" s="26">
        <f t="shared" si="3"/>
        <v>46035</v>
      </c>
      <c r="CE4" s="26">
        <f t="shared" ref="CE4:CZ4" si="4">IFERROR(IF(CD4+1&lt;$Q$2+1,CD4+1, " ")," ")</f>
        <v>46036</v>
      </c>
      <c r="CF4" s="26">
        <f t="shared" si="4"/>
        <v>46037</v>
      </c>
      <c r="CG4" s="26">
        <f t="shared" si="4"/>
        <v>46038</v>
      </c>
      <c r="CH4" s="26">
        <f t="shared" si="4"/>
        <v>46039</v>
      </c>
      <c r="CI4" s="26">
        <f t="shared" si="4"/>
        <v>46040</v>
      </c>
      <c r="CJ4" s="26">
        <f t="shared" si="4"/>
        <v>46041</v>
      </c>
      <c r="CK4" s="26">
        <f t="shared" si="4"/>
        <v>46042</v>
      </c>
      <c r="CL4" s="26">
        <f t="shared" si="4"/>
        <v>46043</v>
      </c>
      <c r="CM4" s="26">
        <f t="shared" si="4"/>
        <v>46044</v>
      </c>
      <c r="CN4" s="26">
        <f t="shared" si="4"/>
        <v>46045</v>
      </c>
      <c r="CO4" s="26">
        <f t="shared" si="4"/>
        <v>46046</v>
      </c>
      <c r="CP4" s="26">
        <f t="shared" si="4"/>
        <v>46047</v>
      </c>
      <c r="CQ4" s="26">
        <f t="shared" si="4"/>
        <v>46048</v>
      </c>
      <c r="CR4" s="26">
        <f t="shared" si="4"/>
        <v>46049</v>
      </c>
      <c r="CS4" s="26">
        <f t="shared" si="4"/>
        <v>46050</v>
      </c>
      <c r="CT4" s="26">
        <f t="shared" si="4"/>
        <v>46051</v>
      </c>
      <c r="CU4" s="26">
        <f t="shared" si="4"/>
        <v>46052</v>
      </c>
      <c r="CV4" s="26">
        <f t="shared" si="4"/>
        <v>46053</v>
      </c>
      <c r="CW4" s="26">
        <f t="shared" si="4"/>
        <v>46054</v>
      </c>
      <c r="CX4" s="26">
        <f t="shared" si="4"/>
        <v>46055</v>
      </c>
      <c r="CY4" s="26">
        <f t="shared" si="4"/>
        <v>46056</v>
      </c>
      <c r="CZ4" s="26">
        <f t="shared" si="4"/>
        <v>46057</v>
      </c>
    </row>
    <row r="5" spans="1:104" s="28" customFormat="1" x14ac:dyDescent="0.2">
      <c r="A5" s="19"/>
      <c r="B5" s="19"/>
      <c r="C5" s="20"/>
      <c r="D5" s="20"/>
      <c r="E5" s="21"/>
      <c r="F5" s="22"/>
      <c r="G5" s="22"/>
      <c r="H5" s="22"/>
      <c r="I5" s="23"/>
      <c r="J5" s="23"/>
      <c r="K5" s="65">
        <v>45962</v>
      </c>
      <c r="L5" s="65">
        <v>45992</v>
      </c>
      <c r="M5" s="65">
        <v>46023</v>
      </c>
      <c r="N5" s="65">
        <v>46054</v>
      </c>
      <c r="O5" s="24"/>
      <c r="P5" s="24"/>
      <c r="Q5" s="25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</row>
    <row r="6" spans="1:104" s="28" customFormat="1" x14ac:dyDescent="0.2">
      <c r="A6" s="19"/>
      <c r="B6" s="19"/>
      <c r="C6" s="20"/>
      <c r="D6" s="20"/>
      <c r="E6" s="21"/>
      <c r="F6" s="22"/>
      <c r="G6" s="22"/>
      <c r="H6" s="22"/>
      <c r="I6" s="23"/>
      <c r="J6" s="23"/>
      <c r="K6" s="65">
        <v>45991</v>
      </c>
      <c r="L6" s="65">
        <v>46022</v>
      </c>
      <c r="M6" s="65">
        <v>46053</v>
      </c>
      <c r="N6" s="65">
        <v>46081</v>
      </c>
      <c r="O6" s="24"/>
      <c r="P6" s="24"/>
      <c r="Q6" s="25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</row>
    <row r="7" spans="1:104" x14ac:dyDescent="0.2">
      <c r="A7" s="1" t="s">
        <v>58</v>
      </c>
      <c r="B7" s="1"/>
      <c r="C7" s="4" t="s">
        <v>59</v>
      </c>
      <c r="D7" s="2" t="s">
        <v>60</v>
      </c>
      <c r="E7" s="42">
        <v>1</v>
      </c>
      <c r="F7" s="37" t="s">
        <v>61</v>
      </c>
      <c r="G7" s="37" t="str">
        <f t="shared" ref="G7:G14" si="5">_xlfn.XLOOKUP(F7,E$28:E$57,F$28:F$57,"N/A",0,1)</f>
        <v>N/A</v>
      </c>
      <c r="H7" s="37"/>
      <c r="I7" s="6">
        <f t="shared" ref="I7:I14" si="6">IF(OR(P7="",O7=""),0,P7-O7)</f>
        <v>365</v>
      </c>
      <c r="J7" s="6">
        <f t="shared" ref="J7:J14" si="7">NETWORKDAYS.INTL(O7,P7,11, Holidays)</f>
        <v>310</v>
      </c>
      <c r="K7" s="55">
        <f t="shared" ref="K7:N14" si="8">hours_per_day*MAX(NETWORKDAYS.INTL(MAX(K$5,$O7),MIN(K$6,$P7),11, Holidays),0)</f>
        <v>108</v>
      </c>
      <c r="L7" s="55">
        <f t="shared" si="8"/>
        <v>234</v>
      </c>
      <c r="M7" s="55">
        <f t="shared" si="8"/>
        <v>234</v>
      </c>
      <c r="N7" s="55">
        <f t="shared" si="8"/>
        <v>216</v>
      </c>
      <c r="O7" s="7">
        <v>45976</v>
      </c>
      <c r="P7" s="8">
        <v>46341</v>
      </c>
      <c r="Q7" s="9" t="s">
        <v>185</v>
      </c>
      <c r="R7" s="32">
        <f t="shared" ref="R7:AA11" si="9">IF($F7=" ", " ", IF(AND(R$4&gt;=$O7,R$4&lt;$P7),1,0))</f>
        <v>0</v>
      </c>
      <c r="S7" s="32">
        <f t="shared" si="9"/>
        <v>0</v>
      </c>
      <c r="T7" s="32">
        <f t="shared" si="9"/>
        <v>0</v>
      </c>
      <c r="U7" s="32">
        <f t="shared" si="9"/>
        <v>0</v>
      </c>
      <c r="V7" s="32">
        <f t="shared" si="9"/>
        <v>0</v>
      </c>
      <c r="W7" s="32">
        <f t="shared" si="9"/>
        <v>1</v>
      </c>
      <c r="X7" s="32">
        <f t="shared" si="9"/>
        <v>1</v>
      </c>
      <c r="Y7" s="32">
        <f t="shared" si="9"/>
        <v>1</v>
      </c>
      <c r="Z7" s="32">
        <f t="shared" si="9"/>
        <v>1</v>
      </c>
      <c r="AA7" s="32">
        <f t="shared" si="9"/>
        <v>1</v>
      </c>
      <c r="AB7" s="32">
        <f t="shared" ref="AB7:AK11" si="10">IF($F7=" ", " ", IF(AND(AB$4&gt;=$O7,AB$4&lt;$P7),1,0))</f>
        <v>1</v>
      </c>
      <c r="AC7" s="32">
        <f t="shared" si="10"/>
        <v>1</v>
      </c>
      <c r="AD7" s="32">
        <f t="shared" si="10"/>
        <v>1</v>
      </c>
      <c r="AE7" s="32">
        <f t="shared" si="10"/>
        <v>1</v>
      </c>
      <c r="AF7" s="32">
        <f t="shared" si="10"/>
        <v>1</v>
      </c>
      <c r="AG7" s="32">
        <f t="shared" si="10"/>
        <v>1</v>
      </c>
      <c r="AH7" s="32">
        <f t="shared" si="10"/>
        <v>1</v>
      </c>
      <c r="AI7" s="32">
        <f t="shared" si="10"/>
        <v>1</v>
      </c>
      <c r="AJ7" s="32">
        <f t="shared" si="10"/>
        <v>1</v>
      </c>
      <c r="AK7" s="32">
        <f t="shared" si="10"/>
        <v>1</v>
      </c>
      <c r="AL7" s="32">
        <f t="shared" ref="AL7:AU11" si="11">IF($F7=" ", " ", IF(AND(AL$4&gt;=$O7,AL$4&lt;$P7),1,0))</f>
        <v>1</v>
      </c>
      <c r="AM7" s="32">
        <f t="shared" si="11"/>
        <v>1</v>
      </c>
      <c r="AN7" s="32">
        <f t="shared" si="11"/>
        <v>1</v>
      </c>
      <c r="AO7" s="32">
        <f t="shared" si="11"/>
        <v>1</v>
      </c>
      <c r="AP7" s="32">
        <f t="shared" si="11"/>
        <v>1</v>
      </c>
      <c r="AQ7" s="32">
        <f t="shared" si="11"/>
        <v>1</v>
      </c>
      <c r="AR7" s="32">
        <f t="shared" si="11"/>
        <v>1</v>
      </c>
      <c r="AS7" s="32">
        <f t="shared" si="11"/>
        <v>1</v>
      </c>
      <c r="AT7" s="32">
        <f t="shared" si="11"/>
        <v>1</v>
      </c>
      <c r="AU7" s="32">
        <f t="shared" si="11"/>
        <v>1</v>
      </c>
      <c r="AV7" s="32">
        <f t="shared" ref="AV7:BE11" si="12">IF($F7=" ", " ", IF(AND(AV$4&gt;=$O7,AV$4&lt;$P7),1,0))</f>
        <v>1</v>
      </c>
      <c r="AW7" s="32">
        <f t="shared" si="12"/>
        <v>1</v>
      </c>
      <c r="AX7" s="32">
        <f t="shared" si="12"/>
        <v>1</v>
      </c>
      <c r="AY7" s="32">
        <f t="shared" si="12"/>
        <v>1</v>
      </c>
      <c r="AZ7" s="32">
        <f t="shared" si="12"/>
        <v>1</v>
      </c>
      <c r="BA7" s="32">
        <f t="shared" si="12"/>
        <v>1</v>
      </c>
      <c r="BB7" s="32">
        <f t="shared" si="12"/>
        <v>1</v>
      </c>
      <c r="BC7" s="32">
        <f t="shared" si="12"/>
        <v>1</v>
      </c>
      <c r="BD7" s="32">
        <f t="shared" si="12"/>
        <v>1</v>
      </c>
      <c r="BE7" s="32">
        <f t="shared" si="12"/>
        <v>1</v>
      </c>
      <c r="BF7" s="32">
        <f t="shared" ref="BF7:BO11" si="13">IF($F7=" ", " ", IF(AND(BF$4&gt;=$O7,BF$4&lt;$P7),1,0))</f>
        <v>1</v>
      </c>
      <c r="BG7" s="32">
        <f t="shared" si="13"/>
        <v>1</v>
      </c>
      <c r="BH7" s="32">
        <f t="shared" si="13"/>
        <v>1</v>
      </c>
      <c r="BI7" s="32">
        <f t="shared" si="13"/>
        <v>1</v>
      </c>
      <c r="BJ7" s="32">
        <f t="shared" si="13"/>
        <v>1</v>
      </c>
      <c r="BK7" s="32">
        <f t="shared" si="13"/>
        <v>1</v>
      </c>
      <c r="BL7" s="32">
        <f t="shared" si="13"/>
        <v>1</v>
      </c>
      <c r="BM7" s="32">
        <f t="shared" si="13"/>
        <v>1</v>
      </c>
      <c r="BN7" s="32">
        <f t="shared" si="13"/>
        <v>1</v>
      </c>
      <c r="BO7" s="32">
        <f t="shared" si="13"/>
        <v>1</v>
      </c>
      <c r="BP7" s="32">
        <f t="shared" ref="BP7:BY11" si="14">IF($F7=" ", " ", IF(AND(BP$4&gt;=$O7,BP$4&lt;$P7),1,0))</f>
        <v>1</v>
      </c>
      <c r="BQ7" s="32">
        <f t="shared" si="14"/>
        <v>1</v>
      </c>
      <c r="BR7" s="32">
        <f t="shared" si="14"/>
        <v>1</v>
      </c>
      <c r="BS7" s="32">
        <f t="shared" si="14"/>
        <v>1</v>
      </c>
      <c r="BT7" s="32">
        <f t="shared" si="14"/>
        <v>1</v>
      </c>
      <c r="BU7" s="32">
        <f t="shared" si="14"/>
        <v>1</v>
      </c>
      <c r="BV7" s="32">
        <f t="shared" si="14"/>
        <v>1</v>
      </c>
      <c r="BW7" s="32">
        <f t="shared" si="14"/>
        <v>1</v>
      </c>
      <c r="BX7" s="32">
        <f t="shared" si="14"/>
        <v>1</v>
      </c>
      <c r="BY7" s="32">
        <f t="shared" si="14"/>
        <v>1</v>
      </c>
      <c r="BZ7" s="32">
        <f t="shared" ref="BZ7:CI11" si="15">IF($F7=" ", " ", IF(AND(BZ$4&gt;=$O7,BZ$4&lt;$P7),1,0))</f>
        <v>1</v>
      </c>
      <c r="CA7" s="32">
        <f t="shared" si="15"/>
        <v>1</v>
      </c>
      <c r="CB7" s="32">
        <f t="shared" si="15"/>
        <v>1</v>
      </c>
      <c r="CC7" s="32">
        <f t="shared" si="15"/>
        <v>1</v>
      </c>
      <c r="CD7" s="32">
        <f t="shared" si="15"/>
        <v>1</v>
      </c>
      <c r="CE7" s="32">
        <f t="shared" si="15"/>
        <v>1</v>
      </c>
      <c r="CF7" s="32">
        <f t="shared" si="15"/>
        <v>1</v>
      </c>
      <c r="CG7" s="32">
        <f t="shared" si="15"/>
        <v>1</v>
      </c>
      <c r="CH7" s="32">
        <f t="shared" si="15"/>
        <v>1</v>
      </c>
      <c r="CI7" s="32">
        <f t="shared" si="15"/>
        <v>1</v>
      </c>
      <c r="CJ7" s="32">
        <f t="shared" ref="CJ7:CS11" si="16">IF($F7=" ", " ", IF(AND(CJ$4&gt;=$O7,CJ$4&lt;$P7),1,0))</f>
        <v>1</v>
      </c>
      <c r="CK7" s="32">
        <f t="shared" si="16"/>
        <v>1</v>
      </c>
      <c r="CL7" s="32">
        <f t="shared" si="16"/>
        <v>1</v>
      </c>
      <c r="CM7" s="32">
        <f t="shared" si="16"/>
        <v>1</v>
      </c>
      <c r="CN7" s="32">
        <f t="shared" si="16"/>
        <v>1</v>
      </c>
      <c r="CO7" s="32">
        <f t="shared" si="16"/>
        <v>1</v>
      </c>
      <c r="CP7" s="32">
        <f t="shared" si="16"/>
        <v>1</v>
      </c>
      <c r="CQ7" s="32">
        <f t="shared" si="16"/>
        <v>1</v>
      </c>
      <c r="CR7" s="32">
        <f t="shared" si="16"/>
        <v>1</v>
      </c>
      <c r="CS7" s="32">
        <f t="shared" si="16"/>
        <v>1</v>
      </c>
      <c r="CT7" s="32">
        <f t="shared" ref="CT7:CZ11" si="17">IF($F7=" ", " ", IF(AND(CT$4&gt;=$O7,CT$4&lt;$P7),1,0))</f>
        <v>1</v>
      </c>
      <c r="CU7" s="32">
        <f t="shared" si="17"/>
        <v>1</v>
      </c>
      <c r="CV7" s="32">
        <f t="shared" si="17"/>
        <v>1</v>
      </c>
      <c r="CW7" s="32">
        <f t="shared" si="17"/>
        <v>1</v>
      </c>
      <c r="CX7" s="32">
        <f t="shared" si="17"/>
        <v>1</v>
      </c>
      <c r="CY7" s="32">
        <f t="shared" si="17"/>
        <v>1</v>
      </c>
      <c r="CZ7" s="32">
        <f t="shared" si="17"/>
        <v>1</v>
      </c>
    </row>
    <row r="8" spans="1:104" x14ac:dyDescent="0.2">
      <c r="A8" s="1" t="s">
        <v>58</v>
      </c>
      <c r="B8" s="1"/>
      <c r="C8" s="4" t="s">
        <v>59</v>
      </c>
      <c r="D8" s="2" t="s">
        <v>60</v>
      </c>
      <c r="E8" s="42">
        <v>2</v>
      </c>
      <c r="F8" s="37" t="s">
        <v>62</v>
      </c>
      <c r="G8" s="37" t="str">
        <f t="shared" si="5"/>
        <v>N/A</v>
      </c>
      <c r="H8" s="37"/>
      <c r="I8" s="6">
        <f t="shared" si="6"/>
        <v>365</v>
      </c>
      <c r="J8" s="6">
        <f t="shared" si="7"/>
        <v>310</v>
      </c>
      <c r="K8" s="55">
        <f t="shared" si="8"/>
        <v>108</v>
      </c>
      <c r="L8" s="55">
        <f t="shared" si="8"/>
        <v>234</v>
      </c>
      <c r="M8" s="55">
        <f t="shared" si="8"/>
        <v>234</v>
      </c>
      <c r="N8" s="55">
        <f t="shared" si="8"/>
        <v>216</v>
      </c>
      <c r="O8" s="7">
        <v>45976</v>
      </c>
      <c r="P8" s="8">
        <v>46341</v>
      </c>
      <c r="Q8" s="9" t="s">
        <v>186</v>
      </c>
      <c r="R8" s="32">
        <f t="shared" si="9"/>
        <v>0</v>
      </c>
      <c r="S8" s="32">
        <f t="shared" si="9"/>
        <v>0</v>
      </c>
      <c r="T8" s="32">
        <f t="shared" si="9"/>
        <v>0</v>
      </c>
      <c r="U8" s="32">
        <f t="shared" si="9"/>
        <v>0</v>
      </c>
      <c r="V8" s="32">
        <f t="shared" si="9"/>
        <v>0</v>
      </c>
      <c r="W8" s="32">
        <f t="shared" si="9"/>
        <v>1</v>
      </c>
      <c r="X8" s="32">
        <f t="shared" si="9"/>
        <v>1</v>
      </c>
      <c r="Y8" s="32">
        <f t="shared" si="9"/>
        <v>1</v>
      </c>
      <c r="Z8" s="32">
        <f t="shared" si="9"/>
        <v>1</v>
      </c>
      <c r="AA8" s="32">
        <f t="shared" si="9"/>
        <v>1</v>
      </c>
      <c r="AB8" s="32">
        <f t="shared" si="10"/>
        <v>1</v>
      </c>
      <c r="AC8" s="32">
        <f t="shared" si="10"/>
        <v>1</v>
      </c>
      <c r="AD8" s="32">
        <f t="shared" si="10"/>
        <v>1</v>
      </c>
      <c r="AE8" s="32">
        <f t="shared" si="10"/>
        <v>1</v>
      </c>
      <c r="AF8" s="32">
        <f t="shared" si="10"/>
        <v>1</v>
      </c>
      <c r="AG8" s="32">
        <f t="shared" si="10"/>
        <v>1</v>
      </c>
      <c r="AH8" s="32">
        <f t="shared" si="10"/>
        <v>1</v>
      </c>
      <c r="AI8" s="32">
        <f t="shared" si="10"/>
        <v>1</v>
      </c>
      <c r="AJ8" s="32">
        <f t="shared" si="10"/>
        <v>1</v>
      </c>
      <c r="AK8" s="32">
        <f t="shared" si="10"/>
        <v>1</v>
      </c>
      <c r="AL8" s="32">
        <f t="shared" si="11"/>
        <v>1</v>
      </c>
      <c r="AM8" s="32">
        <f t="shared" si="11"/>
        <v>1</v>
      </c>
      <c r="AN8" s="32">
        <f t="shared" si="11"/>
        <v>1</v>
      </c>
      <c r="AO8" s="32">
        <f t="shared" si="11"/>
        <v>1</v>
      </c>
      <c r="AP8" s="32">
        <f t="shared" si="11"/>
        <v>1</v>
      </c>
      <c r="AQ8" s="32">
        <f t="shared" si="11"/>
        <v>1</v>
      </c>
      <c r="AR8" s="32">
        <f t="shared" si="11"/>
        <v>1</v>
      </c>
      <c r="AS8" s="32">
        <f t="shared" si="11"/>
        <v>1</v>
      </c>
      <c r="AT8" s="32">
        <f t="shared" si="11"/>
        <v>1</v>
      </c>
      <c r="AU8" s="32">
        <f t="shared" si="11"/>
        <v>1</v>
      </c>
      <c r="AV8" s="32">
        <f t="shared" si="12"/>
        <v>1</v>
      </c>
      <c r="AW8" s="32">
        <f t="shared" si="12"/>
        <v>1</v>
      </c>
      <c r="AX8" s="32">
        <f t="shared" si="12"/>
        <v>1</v>
      </c>
      <c r="AY8" s="32">
        <f t="shared" si="12"/>
        <v>1</v>
      </c>
      <c r="AZ8" s="32">
        <f t="shared" si="12"/>
        <v>1</v>
      </c>
      <c r="BA8" s="32">
        <f t="shared" si="12"/>
        <v>1</v>
      </c>
      <c r="BB8" s="32">
        <f t="shared" si="12"/>
        <v>1</v>
      </c>
      <c r="BC8" s="32">
        <f t="shared" si="12"/>
        <v>1</v>
      </c>
      <c r="BD8" s="32">
        <f t="shared" si="12"/>
        <v>1</v>
      </c>
      <c r="BE8" s="32">
        <f t="shared" si="12"/>
        <v>1</v>
      </c>
      <c r="BF8" s="32">
        <f t="shared" si="13"/>
        <v>1</v>
      </c>
      <c r="BG8" s="32">
        <f t="shared" si="13"/>
        <v>1</v>
      </c>
      <c r="BH8" s="32">
        <f t="shared" si="13"/>
        <v>1</v>
      </c>
      <c r="BI8" s="32">
        <f t="shared" si="13"/>
        <v>1</v>
      </c>
      <c r="BJ8" s="32">
        <f t="shared" si="13"/>
        <v>1</v>
      </c>
      <c r="BK8" s="32">
        <f t="shared" si="13"/>
        <v>1</v>
      </c>
      <c r="BL8" s="32">
        <f t="shared" si="13"/>
        <v>1</v>
      </c>
      <c r="BM8" s="32">
        <f t="shared" si="13"/>
        <v>1</v>
      </c>
      <c r="BN8" s="32">
        <f t="shared" si="13"/>
        <v>1</v>
      </c>
      <c r="BO8" s="32">
        <f t="shared" si="13"/>
        <v>1</v>
      </c>
      <c r="BP8" s="32">
        <f t="shared" si="14"/>
        <v>1</v>
      </c>
      <c r="BQ8" s="32">
        <f t="shared" si="14"/>
        <v>1</v>
      </c>
      <c r="BR8" s="32">
        <f t="shared" si="14"/>
        <v>1</v>
      </c>
      <c r="BS8" s="32">
        <f t="shared" si="14"/>
        <v>1</v>
      </c>
      <c r="BT8" s="32">
        <f t="shared" si="14"/>
        <v>1</v>
      </c>
      <c r="BU8" s="32">
        <f t="shared" si="14"/>
        <v>1</v>
      </c>
      <c r="BV8" s="32">
        <f t="shared" si="14"/>
        <v>1</v>
      </c>
      <c r="BW8" s="32">
        <f t="shared" si="14"/>
        <v>1</v>
      </c>
      <c r="BX8" s="32">
        <f t="shared" si="14"/>
        <v>1</v>
      </c>
      <c r="BY8" s="32">
        <f t="shared" si="14"/>
        <v>1</v>
      </c>
      <c r="BZ8" s="32">
        <f t="shared" si="15"/>
        <v>1</v>
      </c>
      <c r="CA8" s="32">
        <f t="shared" si="15"/>
        <v>1</v>
      </c>
      <c r="CB8" s="32">
        <f t="shared" si="15"/>
        <v>1</v>
      </c>
      <c r="CC8" s="32">
        <f t="shared" si="15"/>
        <v>1</v>
      </c>
      <c r="CD8" s="32">
        <f t="shared" si="15"/>
        <v>1</v>
      </c>
      <c r="CE8" s="32">
        <f t="shared" si="15"/>
        <v>1</v>
      </c>
      <c r="CF8" s="32">
        <f t="shared" si="15"/>
        <v>1</v>
      </c>
      <c r="CG8" s="32">
        <f t="shared" si="15"/>
        <v>1</v>
      </c>
      <c r="CH8" s="32">
        <f t="shared" si="15"/>
        <v>1</v>
      </c>
      <c r="CI8" s="32">
        <f t="shared" si="15"/>
        <v>1</v>
      </c>
      <c r="CJ8" s="32">
        <f t="shared" si="16"/>
        <v>1</v>
      </c>
      <c r="CK8" s="32">
        <f t="shared" si="16"/>
        <v>1</v>
      </c>
      <c r="CL8" s="32">
        <f t="shared" si="16"/>
        <v>1</v>
      </c>
      <c r="CM8" s="32">
        <f t="shared" si="16"/>
        <v>1</v>
      </c>
      <c r="CN8" s="32">
        <f t="shared" si="16"/>
        <v>1</v>
      </c>
      <c r="CO8" s="32">
        <f t="shared" si="16"/>
        <v>1</v>
      </c>
      <c r="CP8" s="32">
        <f t="shared" si="16"/>
        <v>1</v>
      </c>
      <c r="CQ8" s="32">
        <f t="shared" si="16"/>
        <v>1</v>
      </c>
      <c r="CR8" s="32">
        <f t="shared" si="16"/>
        <v>1</v>
      </c>
      <c r="CS8" s="32">
        <f t="shared" si="16"/>
        <v>1</v>
      </c>
      <c r="CT8" s="32">
        <f t="shared" si="17"/>
        <v>1</v>
      </c>
      <c r="CU8" s="32">
        <f t="shared" si="17"/>
        <v>1</v>
      </c>
      <c r="CV8" s="32">
        <f t="shared" si="17"/>
        <v>1</v>
      </c>
      <c r="CW8" s="32">
        <f t="shared" si="17"/>
        <v>1</v>
      </c>
      <c r="CX8" s="32">
        <f t="shared" si="17"/>
        <v>1</v>
      </c>
      <c r="CY8" s="32">
        <f t="shared" si="17"/>
        <v>1</v>
      </c>
      <c r="CZ8" s="32">
        <f t="shared" si="17"/>
        <v>1</v>
      </c>
    </row>
    <row r="9" spans="1:104" x14ac:dyDescent="0.2">
      <c r="A9" s="1" t="s">
        <v>58</v>
      </c>
      <c r="B9" s="1"/>
      <c r="C9" s="4" t="s">
        <v>59</v>
      </c>
      <c r="D9" s="2" t="s">
        <v>63</v>
      </c>
      <c r="E9" s="42" t="s">
        <v>25</v>
      </c>
      <c r="F9" s="37" t="s">
        <v>32</v>
      </c>
      <c r="G9" s="37" t="str">
        <f t="shared" si="5"/>
        <v>N/A</v>
      </c>
      <c r="H9" s="37"/>
      <c r="I9" s="6">
        <f t="shared" si="6"/>
        <v>30</v>
      </c>
      <c r="J9" s="6">
        <f t="shared" si="7"/>
        <v>25</v>
      </c>
      <c r="K9" s="55">
        <f t="shared" si="8"/>
        <v>108</v>
      </c>
      <c r="L9" s="55">
        <f t="shared" si="8"/>
        <v>117</v>
      </c>
      <c r="M9" s="55">
        <f t="shared" si="8"/>
        <v>0</v>
      </c>
      <c r="N9" s="55">
        <f t="shared" si="8"/>
        <v>0</v>
      </c>
      <c r="O9" s="7">
        <v>45976</v>
      </c>
      <c r="P9" s="7">
        <v>46006</v>
      </c>
      <c r="Q9" s="9" t="s">
        <v>187</v>
      </c>
      <c r="R9" s="32">
        <f t="shared" si="9"/>
        <v>0</v>
      </c>
      <c r="S9" s="32">
        <f t="shared" si="9"/>
        <v>0</v>
      </c>
      <c r="T9" s="32">
        <f t="shared" si="9"/>
        <v>0</v>
      </c>
      <c r="U9" s="32">
        <f t="shared" si="9"/>
        <v>0</v>
      </c>
      <c r="V9" s="32">
        <f t="shared" si="9"/>
        <v>0</v>
      </c>
      <c r="W9" s="32">
        <f t="shared" si="9"/>
        <v>1</v>
      </c>
      <c r="X9" s="32">
        <f t="shared" si="9"/>
        <v>1</v>
      </c>
      <c r="Y9" s="32">
        <f t="shared" si="9"/>
        <v>1</v>
      </c>
      <c r="Z9" s="32">
        <f t="shared" si="9"/>
        <v>1</v>
      </c>
      <c r="AA9" s="32">
        <f t="shared" si="9"/>
        <v>1</v>
      </c>
      <c r="AB9" s="32">
        <f t="shared" si="10"/>
        <v>1</v>
      </c>
      <c r="AC9" s="32">
        <f t="shared" si="10"/>
        <v>1</v>
      </c>
      <c r="AD9" s="32">
        <f t="shared" si="10"/>
        <v>1</v>
      </c>
      <c r="AE9" s="32">
        <f t="shared" si="10"/>
        <v>1</v>
      </c>
      <c r="AF9" s="32">
        <f t="shared" si="10"/>
        <v>1</v>
      </c>
      <c r="AG9" s="32">
        <f t="shared" si="10"/>
        <v>1</v>
      </c>
      <c r="AH9" s="32">
        <f t="shared" si="10"/>
        <v>1</v>
      </c>
      <c r="AI9" s="32">
        <f t="shared" si="10"/>
        <v>1</v>
      </c>
      <c r="AJ9" s="32">
        <f t="shared" si="10"/>
        <v>1</v>
      </c>
      <c r="AK9" s="32">
        <f t="shared" si="10"/>
        <v>1</v>
      </c>
      <c r="AL9" s="32">
        <f t="shared" si="11"/>
        <v>1</v>
      </c>
      <c r="AM9" s="32">
        <f t="shared" si="11"/>
        <v>1</v>
      </c>
      <c r="AN9" s="32">
        <f t="shared" si="11"/>
        <v>1</v>
      </c>
      <c r="AO9" s="32">
        <f t="shared" si="11"/>
        <v>1</v>
      </c>
      <c r="AP9" s="32">
        <f t="shared" si="11"/>
        <v>1</v>
      </c>
      <c r="AQ9" s="32">
        <f t="shared" si="11"/>
        <v>1</v>
      </c>
      <c r="AR9" s="32">
        <f t="shared" si="11"/>
        <v>1</v>
      </c>
      <c r="AS9" s="32">
        <f t="shared" si="11"/>
        <v>1</v>
      </c>
      <c r="AT9" s="32">
        <f t="shared" si="11"/>
        <v>1</v>
      </c>
      <c r="AU9" s="32">
        <f t="shared" si="11"/>
        <v>1</v>
      </c>
      <c r="AV9" s="32">
        <f t="shared" si="12"/>
        <v>1</v>
      </c>
      <c r="AW9" s="32">
        <f t="shared" si="12"/>
        <v>1</v>
      </c>
      <c r="AX9" s="32">
        <f t="shared" si="12"/>
        <v>1</v>
      </c>
      <c r="AY9" s="32">
        <f t="shared" si="12"/>
        <v>1</v>
      </c>
      <c r="AZ9" s="32">
        <f t="shared" si="12"/>
        <v>1</v>
      </c>
      <c r="BA9" s="32">
        <f t="shared" si="12"/>
        <v>0</v>
      </c>
      <c r="BB9" s="32">
        <f t="shared" si="12"/>
        <v>0</v>
      </c>
      <c r="BC9" s="32">
        <f t="shared" si="12"/>
        <v>0</v>
      </c>
      <c r="BD9" s="32">
        <f t="shared" si="12"/>
        <v>0</v>
      </c>
      <c r="BE9" s="32">
        <f t="shared" si="12"/>
        <v>0</v>
      </c>
      <c r="BF9" s="32">
        <f t="shared" si="13"/>
        <v>0</v>
      </c>
      <c r="BG9" s="32">
        <f t="shared" si="13"/>
        <v>0</v>
      </c>
      <c r="BH9" s="32">
        <f t="shared" si="13"/>
        <v>0</v>
      </c>
      <c r="BI9" s="32">
        <f t="shared" si="13"/>
        <v>0</v>
      </c>
      <c r="BJ9" s="32">
        <f t="shared" si="13"/>
        <v>0</v>
      </c>
      <c r="BK9" s="32">
        <f t="shared" si="13"/>
        <v>0</v>
      </c>
      <c r="BL9" s="32">
        <f t="shared" si="13"/>
        <v>0</v>
      </c>
      <c r="BM9" s="32">
        <f t="shared" si="13"/>
        <v>0</v>
      </c>
      <c r="BN9" s="32">
        <f t="shared" si="13"/>
        <v>0</v>
      </c>
      <c r="BO9" s="32">
        <f t="shared" si="13"/>
        <v>0</v>
      </c>
      <c r="BP9" s="32">
        <f t="shared" si="14"/>
        <v>0</v>
      </c>
      <c r="BQ9" s="32">
        <f t="shared" si="14"/>
        <v>0</v>
      </c>
      <c r="BR9" s="32">
        <f t="shared" si="14"/>
        <v>0</v>
      </c>
      <c r="BS9" s="32">
        <f t="shared" si="14"/>
        <v>0</v>
      </c>
      <c r="BT9" s="32">
        <f t="shared" si="14"/>
        <v>0</v>
      </c>
      <c r="BU9" s="32">
        <f t="shared" si="14"/>
        <v>0</v>
      </c>
      <c r="BV9" s="32">
        <f t="shared" si="14"/>
        <v>0</v>
      </c>
      <c r="BW9" s="32">
        <f t="shared" si="14"/>
        <v>0</v>
      </c>
      <c r="BX9" s="32">
        <f t="shared" si="14"/>
        <v>0</v>
      </c>
      <c r="BY9" s="32">
        <f t="shared" si="14"/>
        <v>0</v>
      </c>
      <c r="BZ9" s="32">
        <f t="shared" si="15"/>
        <v>0</v>
      </c>
      <c r="CA9" s="32">
        <f t="shared" si="15"/>
        <v>0</v>
      </c>
      <c r="CB9" s="32">
        <f t="shared" si="15"/>
        <v>0</v>
      </c>
      <c r="CC9" s="32">
        <f t="shared" si="15"/>
        <v>0</v>
      </c>
      <c r="CD9" s="32">
        <f t="shared" si="15"/>
        <v>0</v>
      </c>
      <c r="CE9" s="32">
        <f t="shared" si="15"/>
        <v>0</v>
      </c>
      <c r="CF9" s="32">
        <f t="shared" si="15"/>
        <v>0</v>
      </c>
      <c r="CG9" s="32">
        <f t="shared" si="15"/>
        <v>0</v>
      </c>
      <c r="CH9" s="32">
        <f t="shared" si="15"/>
        <v>0</v>
      </c>
      <c r="CI9" s="32">
        <f t="shared" si="15"/>
        <v>0</v>
      </c>
      <c r="CJ9" s="32">
        <f t="shared" si="16"/>
        <v>0</v>
      </c>
      <c r="CK9" s="32">
        <f t="shared" si="16"/>
        <v>0</v>
      </c>
      <c r="CL9" s="32">
        <f t="shared" si="16"/>
        <v>0</v>
      </c>
      <c r="CM9" s="32">
        <f t="shared" si="16"/>
        <v>0</v>
      </c>
      <c r="CN9" s="32">
        <f t="shared" si="16"/>
        <v>0</v>
      </c>
      <c r="CO9" s="32">
        <f t="shared" si="16"/>
        <v>0</v>
      </c>
      <c r="CP9" s="32">
        <f t="shared" si="16"/>
        <v>0</v>
      </c>
      <c r="CQ9" s="32">
        <f t="shared" si="16"/>
        <v>0</v>
      </c>
      <c r="CR9" s="32">
        <f t="shared" si="16"/>
        <v>0</v>
      </c>
      <c r="CS9" s="32">
        <f t="shared" si="16"/>
        <v>0</v>
      </c>
      <c r="CT9" s="32">
        <f t="shared" si="17"/>
        <v>0</v>
      </c>
      <c r="CU9" s="32">
        <f t="shared" si="17"/>
        <v>0</v>
      </c>
      <c r="CV9" s="32">
        <f t="shared" si="17"/>
        <v>0</v>
      </c>
      <c r="CW9" s="32">
        <f t="shared" si="17"/>
        <v>0</v>
      </c>
      <c r="CX9" s="32">
        <f t="shared" si="17"/>
        <v>0</v>
      </c>
      <c r="CY9" s="32">
        <f t="shared" si="17"/>
        <v>0</v>
      </c>
      <c r="CZ9" s="32">
        <f t="shared" si="17"/>
        <v>0</v>
      </c>
    </row>
    <row r="10" spans="1:104" x14ac:dyDescent="0.2">
      <c r="A10" s="1" t="s">
        <v>58</v>
      </c>
      <c r="B10" s="1"/>
      <c r="C10" s="2" t="s">
        <v>59</v>
      </c>
      <c r="D10" s="2" t="s">
        <v>65</v>
      </c>
      <c r="E10" s="42" t="s">
        <v>31</v>
      </c>
      <c r="F10" s="37" t="s">
        <v>32</v>
      </c>
      <c r="G10" s="37" t="str">
        <f t="shared" si="5"/>
        <v>N/A</v>
      </c>
      <c r="H10" s="37"/>
      <c r="I10" s="6">
        <f t="shared" si="6"/>
        <v>45</v>
      </c>
      <c r="J10" s="6">
        <f t="shared" si="7"/>
        <v>38</v>
      </c>
      <c r="K10" s="55">
        <f t="shared" si="8"/>
        <v>0</v>
      </c>
      <c r="L10" s="55">
        <f t="shared" si="8"/>
        <v>126</v>
      </c>
      <c r="M10" s="55">
        <f t="shared" si="8"/>
        <v>216</v>
      </c>
      <c r="N10" s="55">
        <f t="shared" si="8"/>
        <v>0</v>
      </c>
      <c r="O10" s="7">
        <v>46006</v>
      </c>
      <c r="P10" s="7">
        <v>46051</v>
      </c>
      <c r="Q10" s="9" t="s">
        <v>188</v>
      </c>
      <c r="R10" s="32">
        <f t="shared" si="9"/>
        <v>0</v>
      </c>
      <c r="S10" s="32">
        <f t="shared" si="9"/>
        <v>0</v>
      </c>
      <c r="T10" s="32">
        <f t="shared" si="9"/>
        <v>0</v>
      </c>
      <c r="U10" s="32">
        <f t="shared" si="9"/>
        <v>0</v>
      </c>
      <c r="V10" s="32">
        <f t="shared" si="9"/>
        <v>0</v>
      </c>
      <c r="W10" s="32">
        <f t="shared" si="9"/>
        <v>0</v>
      </c>
      <c r="X10" s="32">
        <f t="shared" si="9"/>
        <v>0</v>
      </c>
      <c r="Y10" s="32">
        <f t="shared" si="9"/>
        <v>0</v>
      </c>
      <c r="Z10" s="32">
        <f t="shared" si="9"/>
        <v>0</v>
      </c>
      <c r="AA10" s="32">
        <f t="shared" si="9"/>
        <v>0</v>
      </c>
      <c r="AB10" s="32">
        <f t="shared" si="10"/>
        <v>0</v>
      </c>
      <c r="AC10" s="32">
        <f t="shared" si="10"/>
        <v>0</v>
      </c>
      <c r="AD10" s="32">
        <f t="shared" si="10"/>
        <v>0</v>
      </c>
      <c r="AE10" s="32">
        <f t="shared" si="10"/>
        <v>0</v>
      </c>
      <c r="AF10" s="32">
        <f t="shared" si="10"/>
        <v>0</v>
      </c>
      <c r="AG10" s="32">
        <f t="shared" si="10"/>
        <v>0</v>
      </c>
      <c r="AH10" s="32">
        <f t="shared" si="10"/>
        <v>0</v>
      </c>
      <c r="AI10" s="32">
        <f t="shared" si="10"/>
        <v>0</v>
      </c>
      <c r="AJ10" s="32">
        <f t="shared" si="10"/>
        <v>0</v>
      </c>
      <c r="AK10" s="32">
        <f t="shared" si="10"/>
        <v>0</v>
      </c>
      <c r="AL10" s="32">
        <f t="shared" si="11"/>
        <v>0</v>
      </c>
      <c r="AM10" s="32">
        <f t="shared" si="11"/>
        <v>0</v>
      </c>
      <c r="AN10" s="32">
        <f t="shared" si="11"/>
        <v>0</v>
      </c>
      <c r="AO10" s="32">
        <f t="shared" si="11"/>
        <v>0</v>
      </c>
      <c r="AP10" s="32">
        <f t="shared" si="11"/>
        <v>0</v>
      </c>
      <c r="AQ10" s="32">
        <f t="shared" si="11"/>
        <v>0</v>
      </c>
      <c r="AR10" s="32">
        <f t="shared" si="11"/>
        <v>0</v>
      </c>
      <c r="AS10" s="32">
        <f t="shared" si="11"/>
        <v>0</v>
      </c>
      <c r="AT10" s="32">
        <f t="shared" si="11"/>
        <v>0</v>
      </c>
      <c r="AU10" s="32">
        <f t="shared" si="11"/>
        <v>0</v>
      </c>
      <c r="AV10" s="32">
        <f t="shared" si="12"/>
        <v>0</v>
      </c>
      <c r="AW10" s="32">
        <f t="shared" si="12"/>
        <v>0</v>
      </c>
      <c r="AX10" s="32">
        <f t="shared" si="12"/>
        <v>0</v>
      </c>
      <c r="AY10" s="32">
        <f t="shared" si="12"/>
        <v>0</v>
      </c>
      <c r="AZ10" s="32">
        <f t="shared" si="12"/>
        <v>0</v>
      </c>
      <c r="BA10" s="32">
        <f t="shared" si="12"/>
        <v>1</v>
      </c>
      <c r="BB10" s="32">
        <f t="shared" si="12"/>
        <v>1</v>
      </c>
      <c r="BC10" s="32">
        <f t="shared" si="12"/>
        <v>1</v>
      </c>
      <c r="BD10" s="32">
        <f t="shared" si="12"/>
        <v>1</v>
      </c>
      <c r="BE10" s="32">
        <f t="shared" si="12"/>
        <v>1</v>
      </c>
      <c r="BF10" s="32">
        <f t="shared" si="13"/>
        <v>1</v>
      </c>
      <c r="BG10" s="32">
        <f t="shared" si="13"/>
        <v>1</v>
      </c>
      <c r="BH10" s="32">
        <f t="shared" si="13"/>
        <v>1</v>
      </c>
      <c r="BI10" s="32">
        <f t="shared" si="13"/>
        <v>1</v>
      </c>
      <c r="BJ10" s="32">
        <f t="shared" si="13"/>
        <v>1</v>
      </c>
      <c r="BK10" s="32">
        <f t="shared" si="13"/>
        <v>1</v>
      </c>
      <c r="BL10" s="32">
        <f t="shared" si="13"/>
        <v>1</v>
      </c>
      <c r="BM10" s="32">
        <f t="shared" si="13"/>
        <v>1</v>
      </c>
      <c r="BN10" s="32">
        <f t="shared" si="13"/>
        <v>1</v>
      </c>
      <c r="BO10" s="32">
        <f t="shared" si="13"/>
        <v>1</v>
      </c>
      <c r="BP10" s="32">
        <f t="shared" si="14"/>
        <v>1</v>
      </c>
      <c r="BQ10" s="32">
        <f t="shared" si="14"/>
        <v>1</v>
      </c>
      <c r="BR10" s="32">
        <f t="shared" si="14"/>
        <v>1</v>
      </c>
      <c r="BS10" s="32">
        <f t="shared" si="14"/>
        <v>1</v>
      </c>
      <c r="BT10" s="32">
        <f t="shared" si="14"/>
        <v>1</v>
      </c>
      <c r="BU10" s="32">
        <f t="shared" si="14"/>
        <v>1</v>
      </c>
      <c r="BV10" s="32">
        <f t="shared" si="14"/>
        <v>1</v>
      </c>
      <c r="BW10" s="32">
        <f t="shared" si="14"/>
        <v>1</v>
      </c>
      <c r="BX10" s="32">
        <f t="shared" si="14"/>
        <v>1</v>
      </c>
      <c r="BY10" s="32">
        <f t="shared" si="14"/>
        <v>1</v>
      </c>
      <c r="BZ10" s="32">
        <f t="shared" si="15"/>
        <v>1</v>
      </c>
      <c r="CA10" s="32">
        <f t="shared" si="15"/>
        <v>1</v>
      </c>
      <c r="CB10" s="32">
        <f t="shared" si="15"/>
        <v>1</v>
      </c>
      <c r="CC10" s="32">
        <f t="shared" si="15"/>
        <v>1</v>
      </c>
      <c r="CD10" s="32">
        <f t="shared" si="15"/>
        <v>1</v>
      </c>
      <c r="CE10" s="32">
        <f t="shared" si="15"/>
        <v>1</v>
      </c>
      <c r="CF10" s="32">
        <f t="shared" si="15"/>
        <v>1</v>
      </c>
      <c r="CG10" s="32">
        <f t="shared" si="15"/>
        <v>1</v>
      </c>
      <c r="CH10" s="32">
        <f t="shared" si="15"/>
        <v>1</v>
      </c>
      <c r="CI10" s="32">
        <f t="shared" si="15"/>
        <v>1</v>
      </c>
      <c r="CJ10" s="32">
        <f t="shared" si="16"/>
        <v>1</v>
      </c>
      <c r="CK10" s="32">
        <f t="shared" si="16"/>
        <v>1</v>
      </c>
      <c r="CL10" s="32">
        <f t="shared" si="16"/>
        <v>1</v>
      </c>
      <c r="CM10" s="32">
        <f t="shared" si="16"/>
        <v>1</v>
      </c>
      <c r="CN10" s="32">
        <f t="shared" si="16"/>
        <v>1</v>
      </c>
      <c r="CO10" s="32">
        <f t="shared" si="16"/>
        <v>1</v>
      </c>
      <c r="CP10" s="32">
        <f t="shared" si="16"/>
        <v>1</v>
      </c>
      <c r="CQ10" s="32">
        <f t="shared" si="16"/>
        <v>1</v>
      </c>
      <c r="CR10" s="32">
        <f t="shared" si="16"/>
        <v>1</v>
      </c>
      <c r="CS10" s="32">
        <f t="shared" si="16"/>
        <v>1</v>
      </c>
      <c r="CT10" s="32">
        <f t="shared" si="17"/>
        <v>0</v>
      </c>
      <c r="CU10" s="32">
        <f t="shared" si="17"/>
        <v>0</v>
      </c>
      <c r="CV10" s="32">
        <f t="shared" si="17"/>
        <v>0</v>
      </c>
      <c r="CW10" s="32">
        <f t="shared" si="17"/>
        <v>0</v>
      </c>
      <c r="CX10" s="32">
        <f t="shared" si="17"/>
        <v>0</v>
      </c>
      <c r="CY10" s="32">
        <f t="shared" si="17"/>
        <v>0</v>
      </c>
      <c r="CZ10" s="32">
        <f t="shared" si="17"/>
        <v>0</v>
      </c>
    </row>
    <row r="11" spans="1:104" x14ac:dyDescent="0.2">
      <c r="A11" s="1" t="s">
        <v>58</v>
      </c>
      <c r="B11" s="1"/>
      <c r="C11" s="2" t="s">
        <v>59</v>
      </c>
      <c r="D11" s="2" t="s">
        <v>64</v>
      </c>
      <c r="E11" s="42">
        <v>2</v>
      </c>
      <c r="F11" s="37" t="s">
        <v>32</v>
      </c>
      <c r="G11" s="37" t="str">
        <f t="shared" si="5"/>
        <v>N/A</v>
      </c>
      <c r="H11" s="37"/>
      <c r="I11" s="6">
        <f t="shared" si="6"/>
        <v>61</v>
      </c>
      <c r="J11" s="6">
        <f t="shared" si="7"/>
        <v>50</v>
      </c>
      <c r="K11" s="55">
        <f t="shared" si="8"/>
        <v>108</v>
      </c>
      <c r="L11" s="55">
        <f t="shared" si="8"/>
        <v>234</v>
      </c>
      <c r="M11" s="55">
        <f t="shared" si="8"/>
        <v>108</v>
      </c>
      <c r="N11" s="55">
        <f t="shared" si="8"/>
        <v>0</v>
      </c>
      <c r="O11" s="7">
        <v>45976</v>
      </c>
      <c r="P11" s="7">
        <v>46037</v>
      </c>
      <c r="Q11" s="9" t="s">
        <v>189</v>
      </c>
      <c r="R11" s="32">
        <f t="shared" si="9"/>
        <v>0</v>
      </c>
      <c r="S11" s="32">
        <f t="shared" si="9"/>
        <v>0</v>
      </c>
      <c r="T11" s="32">
        <f t="shared" si="9"/>
        <v>0</v>
      </c>
      <c r="U11" s="32">
        <f t="shared" si="9"/>
        <v>0</v>
      </c>
      <c r="V11" s="32">
        <f t="shared" si="9"/>
        <v>0</v>
      </c>
      <c r="W11" s="32">
        <f t="shared" si="9"/>
        <v>1</v>
      </c>
      <c r="X11" s="32">
        <f t="shared" si="9"/>
        <v>1</v>
      </c>
      <c r="Y11" s="32">
        <f t="shared" si="9"/>
        <v>1</v>
      </c>
      <c r="Z11" s="32">
        <f t="shared" si="9"/>
        <v>1</v>
      </c>
      <c r="AA11" s="32">
        <f t="shared" si="9"/>
        <v>1</v>
      </c>
      <c r="AB11" s="32">
        <f t="shared" si="10"/>
        <v>1</v>
      </c>
      <c r="AC11" s="32">
        <f t="shared" si="10"/>
        <v>1</v>
      </c>
      <c r="AD11" s="32">
        <f t="shared" si="10"/>
        <v>1</v>
      </c>
      <c r="AE11" s="32">
        <f t="shared" si="10"/>
        <v>1</v>
      </c>
      <c r="AF11" s="32">
        <f t="shared" si="10"/>
        <v>1</v>
      </c>
      <c r="AG11" s="32">
        <f t="shared" si="10"/>
        <v>1</v>
      </c>
      <c r="AH11" s="32">
        <f t="shared" si="10"/>
        <v>1</v>
      </c>
      <c r="AI11" s="32">
        <f t="shared" si="10"/>
        <v>1</v>
      </c>
      <c r="AJ11" s="32">
        <f t="shared" si="10"/>
        <v>1</v>
      </c>
      <c r="AK11" s="32">
        <f t="shared" si="10"/>
        <v>1</v>
      </c>
      <c r="AL11" s="32">
        <f t="shared" si="11"/>
        <v>1</v>
      </c>
      <c r="AM11" s="32">
        <f t="shared" si="11"/>
        <v>1</v>
      </c>
      <c r="AN11" s="32">
        <f t="shared" si="11"/>
        <v>1</v>
      </c>
      <c r="AO11" s="32">
        <f t="shared" si="11"/>
        <v>1</v>
      </c>
      <c r="AP11" s="32">
        <f t="shared" si="11"/>
        <v>1</v>
      </c>
      <c r="AQ11" s="32">
        <f t="shared" si="11"/>
        <v>1</v>
      </c>
      <c r="AR11" s="32">
        <f t="shared" si="11"/>
        <v>1</v>
      </c>
      <c r="AS11" s="32">
        <f t="shared" si="11"/>
        <v>1</v>
      </c>
      <c r="AT11" s="32">
        <f t="shared" si="11"/>
        <v>1</v>
      </c>
      <c r="AU11" s="32">
        <f t="shared" si="11"/>
        <v>1</v>
      </c>
      <c r="AV11" s="32">
        <f t="shared" si="12"/>
        <v>1</v>
      </c>
      <c r="AW11" s="32">
        <f t="shared" si="12"/>
        <v>1</v>
      </c>
      <c r="AX11" s="32">
        <f t="shared" si="12"/>
        <v>1</v>
      </c>
      <c r="AY11" s="32">
        <f t="shared" si="12"/>
        <v>1</v>
      </c>
      <c r="AZ11" s="32">
        <f t="shared" si="12"/>
        <v>1</v>
      </c>
      <c r="BA11" s="32">
        <f t="shared" si="12"/>
        <v>1</v>
      </c>
      <c r="BB11" s="32">
        <f t="shared" si="12"/>
        <v>1</v>
      </c>
      <c r="BC11" s="32">
        <f t="shared" si="12"/>
        <v>1</v>
      </c>
      <c r="BD11" s="32">
        <f t="shared" si="12"/>
        <v>1</v>
      </c>
      <c r="BE11" s="32">
        <f t="shared" si="12"/>
        <v>1</v>
      </c>
      <c r="BF11" s="32">
        <f t="shared" si="13"/>
        <v>1</v>
      </c>
      <c r="BG11" s="32">
        <f t="shared" si="13"/>
        <v>1</v>
      </c>
      <c r="BH11" s="32">
        <f t="shared" si="13"/>
        <v>1</v>
      </c>
      <c r="BI11" s="32">
        <f t="shared" si="13"/>
        <v>1</v>
      </c>
      <c r="BJ11" s="32">
        <f t="shared" si="13"/>
        <v>1</v>
      </c>
      <c r="BK11" s="32">
        <f t="shared" si="13"/>
        <v>1</v>
      </c>
      <c r="BL11" s="32">
        <f t="shared" si="13"/>
        <v>1</v>
      </c>
      <c r="BM11" s="32">
        <f t="shared" si="13"/>
        <v>1</v>
      </c>
      <c r="BN11" s="32">
        <f t="shared" si="13"/>
        <v>1</v>
      </c>
      <c r="BO11" s="32">
        <f t="shared" si="13"/>
        <v>1</v>
      </c>
      <c r="BP11" s="32">
        <f t="shared" si="14"/>
        <v>1</v>
      </c>
      <c r="BQ11" s="32">
        <f t="shared" si="14"/>
        <v>1</v>
      </c>
      <c r="BR11" s="32">
        <f t="shared" si="14"/>
        <v>1</v>
      </c>
      <c r="BS11" s="32">
        <f t="shared" si="14"/>
        <v>1</v>
      </c>
      <c r="BT11" s="32">
        <f t="shared" si="14"/>
        <v>1</v>
      </c>
      <c r="BU11" s="32">
        <f t="shared" si="14"/>
        <v>1</v>
      </c>
      <c r="BV11" s="32">
        <f t="shared" si="14"/>
        <v>1</v>
      </c>
      <c r="BW11" s="32">
        <f t="shared" si="14"/>
        <v>1</v>
      </c>
      <c r="BX11" s="32">
        <f t="shared" si="14"/>
        <v>1</v>
      </c>
      <c r="BY11" s="32">
        <f t="shared" si="14"/>
        <v>1</v>
      </c>
      <c r="BZ11" s="32">
        <f t="shared" si="15"/>
        <v>1</v>
      </c>
      <c r="CA11" s="32">
        <f t="shared" si="15"/>
        <v>1</v>
      </c>
      <c r="CB11" s="32">
        <f t="shared" si="15"/>
        <v>1</v>
      </c>
      <c r="CC11" s="32">
        <f t="shared" si="15"/>
        <v>1</v>
      </c>
      <c r="CD11" s="32">
        <f t="shared" si="15"/>
        <v>1</v>
      </c>
      <c r="CE11" s="32">
        <f t="shared" si="15"/>
        <v>1</v>
      </c>
      <c r="CF11" s="32">
        <f t="shared" si="15"/>
        <v>0</v>
      </c>
      <c r="CG11" s="32">
        <f t="shared" si="15"/>
        <v>0</v>
      </c>
      <c r="CH11" s="32">
        <f t="shared" si="15"/>
        <v>0</v>
      </c>
      <c r="CI11" s="32">
        <f t="shared" si="15"/>
        <v>0</v>
      </c>
      <c r="CJ11" s="32">
        <f t="shared" si="16"/>
        <v>0</v>
      </c>
      <c r="CK11" s="32">
        <f t="shared" si="16"/>
        <v>0</v>
      </c>
      <c r="CL11" s="32">
        <f t="shared" si="16"/>
        <v>0</v>
      </c>
      <c r="CM11" s="32">
        <f t="shared" si="16"/>
        <v>0</v>
      </c>
      <c r="CN11" s="32">
        <f t="shared" si="16"/>
        <v>0</v>
      </c>
      <c r="CO11" s="32">
        <f t="shared" si="16"/>
        <v>0</v>
      </c>
      <c r="CP11" s="32">
        <f t="shared" si="16"/>
        <v>0</v>
      </c>
      <c r="CQ11" s="32">
        <f t="shared" si="16"/>
        <v>0</v>
      </c>
      <c r="CR11" s="32">
        <f t="shared" si="16"/>
        <v>0</v>
      </c>
      <c r="CS11" s="32">
        <f t="shared" si="16"/>
        <v>0</v>
      </c>
      <c r="CT11" s="32">
        <f t="shared" si="17"/>
        <v>0</v>
      </c>
      <c r="CU11" s="32">
        <f t="shared" si="17"/>
        <v>0</v>
      </c>
      <c r="CV11" s="32">
        <f t="shared" si="17"/>
        <v>0</v>
      </c>
      <c r="CW11" s="32">
        <f t="shared" si="17"/>
        <v>0</v>
      </c>
      <c r="CX11" s="32">
        <f t="shared" si="17"/>
        <v>0</v>
      </c>
      <c r="CY11" s="32">
        <f t="shared" si="17"/>
        <v>0</v>
      </c>
      <c r="CZ11" s="32">
        <f t="shared" si="17"/>
        <v>0</v>
      </c>
    </row>
    <row r="12" spans="1:104" x14ac:dyDescent="0.2">
      <c r="A12" s="1" t="s">
        <v>58</v>
      </c>
      <c r="B12" s="1"/>
      <c r="C12" s="2" t="s">
        <v>59</v>
      </c>
      <c r="D12" s="2" t="s">
        <v>64</v>
      </c>
      <c r="E12" s="42">
        <v>3</v>
      </c>
      <c r="F12" s="37" t="s">
        <v>32</v>
      </c>
      <c r="G12" s="37" t="str">
        <f t="shared" si="5"/>
        <v>N/A</v>
      </c>
      <c r="H12" s="37"/>
      <c r="I12" s="6">
        <f t="shared" si="6"/>
        <v>54</v>
      </c>
      <c r="J12" s="6">
        <f t="shared" si="7"/>
        <v>44</v>
      </c>
      <c r="K12" s="55">
        <f t="shared" si="8"/>
        <v>18</v>
      </c>
      <c r="L12" s="55">
        <f t="shared" si="8"/>
        <v>234</v>
      </c>
      <c r="M12" s="55">
        <f t="shared" si="8"/>
        <v>144</v>
      </c>
      <c r="N12" s="55">
        <f t="shared" si="8"/>
        <v>0</v>
      </c>
      <c r="O12" s="7">
        <v>45988</v>
      </c>
      <c r="P12" s="7">
        <v>46042</v>
      </c>
      <c r="Q12" s="9" t="s">
        <v>189</v>
      </c>
      <c r="R12" s="32">
        <f t="shared" ref="R12:AW12" si="18">IF($F12=" ", " ", IF(AND(R$4&gt;=$O12,R$4&lt;$P12),1,0))</f>
        <v>0</v>
      </c>
      <c r="S12" s="32">
        <f t="shared" si="18"/>
        <v>0</v>
      </c>
      <c r="T12" s="32">
        <f t="shared" si="18"/>
        <v>0</v>
      </c>
      <c r="U12" s="32">
        <f t="shared" si="18"/>
        <v>0</v>
      </c>
      <c r="V12" s="32">
        <f t="shared" si="18"/>
        <v>0</v>
      </c>
      <c r="W12" s="32">
        <f t="shared" si="18"/>
        <v>0</v>
      </c>
      <c r="X12" s="32">
        <f t="shared" si="18"/>
        <v>0</v>
      </c>
      <c r="Y12" s="32">
        <f t="shared" si="18"/>
        <v>0</v>
      </c>
      <c r="Z12" s="32">
        <f t="shared" si="18"/>
        <v>0</v>
      </c>
      <c r="AA12" s="32">
        <f t="shared" si="18"/>
        <v>0</v>
      </c>
      <c r="AB12" s="32">
        <f t="shared" si="18"/>
        <v>0</v>
      </c>
      <c r="AC12" s="32">
        <f t="shared" si="18"/>
        <v>0</v>
      </c>
      <c r="AD12" s="32">
        <f t="shared" si="18"/>
        <v>0</v>
      </c>
      <c r="AE12" s="32">
        <f t="shared" si="18"/>
        <v>0</v>
      </c>
      <c r="AF12" s="32">
        <f t="shared" si="18"/>
        <v>0</v>
      </c>
      <c r="AG12" s="32">
        <f t="shared" si="18"/>
        <v>0</v>
      </c>
      <c r="AH12" s="32">
        <f t="shared" si="18"/>
        <v>0</v>
      </c>
      <c r="AI12" s="32">
        <f t="shared" si="18"/>
        <v>1</v>
      </c>
      <c r="AJ12" s="32">
        <f t="shared" si="18"/>
        <v>1</v>
      </c>
      <c r="AK12" s="32">
        <f t="shared" si="18"/>
        <v>1</v>
      </c>
      <c r="AL12" s="32">
        <f t="shared" si="18"/>
        <v>1</v>
      </c>
      <c r="AM12" s="32">
        <f t="shared" si="18"/>
        <v>1</v>
      </c>
      <c r="AN12" s="32">
        <f t="shared" si="18"/>
        <v>1</v>
      </c>
      <c r="AO12" s="32">
        <f t="shared" si="18"/>
        <v>1</v>
      </c>
      <c r="AP12" s="32">
        <f t="shared" si="18"/>
        <v>1</v>
      </c>
      <c r="AQ12" s="32">
        <f t="shared" si="18"/>
        <v>1</v>
      </c>
      <c r="AR12" s="32">
        <f t="shared" si="18"/>
        <v>1</v>
      </c>
      <c r="AS12" s="32">
        <f t="shared" si="18"/>
        <v>1</v>
      </c>
      <c r="AT12" s="32">
        <f t="shared" si="18"/>
        <v>1</v>
      </c>
      <c r="AU12" s="32">
        <f t="shared" si="18"/>
        <v>1</v>
      </c>
      <c r="AV12" s="32">
        <f t="shared" si="18"/>
        <v>1</v>
      </c>
      <c r="AW12" s="32">
        <f t="shared" si="18"/>
        <v>1</v>
      </c>
      <c r="AX12" s="32">
        <f t="shared" ref="AX12:CC12" si="19">IF($F12=" ", " ", IF(AND(AX$4&gt;=$O12,AX$4&lt;$P12),1,0))</f>
        <v>1</v>
      </c>
      <c r="AY12" s="32">
        <f t="shared" si="19"/>
        <v>1</v>
      </c>
      <c r="AZ12" s="32">
        <f t="shared" si="19"/>
        <v>1</v>
      </c>
      <c r="BA12" s="32">
        <f t="shared" si="19"/>
        <v>1</v>
      </c>
      <c r="BB12" s="32">
        <f t="shared" si="19"/>
        <v>1</v>
      </c>
      <c r="BC12" s="32">
        <f t="shared" si="19"/>
        <v>1</v>
      </c>
      <c r="BD12" s="32">
        <f t="shared" si="19"/>
        <v>1</v>
      </c>
      <c r="BE12" s="32">
        <f t="shared" si="19"/>
        <v>1</v>
      </c>
      <c r="BF12" s="32">
        <f t="shared" si="19"/>
        <v>1</v>
      </c>
      <c r="BG12" s="32">
        <f t="shared" si="19"/>
        <v>1</v>
      </c>
      <c r="BH12" s="32">
        <f t="shared" si="19"/>
        <v>1</v>
      </c>
      <c r="BI12" s="32">
        <f t="shared" si="19"/>
        <v>1</v>
      </c>
      <c r="BJ12" s="32">
        <f t="shared" si="19"/>
        <v>1</v>
      </c>
      <c r="BK12" s="32">
        <f t="shared" si="19"/>
        <v>1</v>
      </c>
      <c r="BL12" s="32">
        <f t="shared" si="19"/>
        <v>1</v>
      </c>
      <c r="BM12" s="32">
        <f t="shared" si="19"/>
        <v>1</v>
      </c>
      <c r="BN12" s="32">
        <f t="shared" si="19"/>
        <v>1</v>
      </c>
      <c r="BO12" s="32">
        <f t="shared" si="19"/>
        <v>1</v>
      </c>
      <c r="BP12" s="32">
        <f t="shared" si="19"/>
        <v>1</v>
      </c>
      <c r="BQ12" s="32">
        <f t="shared" si="19"/>
        <v>1</v>
      </c>
      <c r="BR12" s="32">
        <f t="shared" si="19"/>
        <v>1</v>
      </c>
      <c r="BS12" s="32">
        <f t="shared" si="19"/>
        <v>1</v>
      </c>
      <c r="BT12" s="32">
        <f t="shared" si="19"/>
        <v>1</v>
      </c>
      <c r="BU12" s="32">
        <f t="shared" si="19"/>
        <v>1</v>
      </c>
      <c r="BV12" s="32">
        <f t="shared" si="19"/>
        <v>1</v>
      </c>
      <c r="BW12" s="32">
        <f t="shared" si="19"/>
        <v>1</v>
      </c>
      <c r="BX12" s="32">
        <f t="shared" si="19"/>
        <v>1</v>
      </c>
      <c r="BY12" s="32">
        <f t="shared" si="19"/>
        <v>1</v>
      </c>
      <c r="BZ12" s="32">
        <f t="shared" si="19"/>
        <v>1</v>
      </c>
      <c r="CA12" s="32">
        <f t="shared" si="19"/>
        <v>1</v>
      </c>
      <c r="CB12" s="32">
        <f t="shared" si="19"/>
        <v>1</v>
      </c>
      <c r="CC12" s="32">
        <f t="shared" si="19"/>
        <v>1</v>
      </c>
      <c r="CD12" s="32">
        <f t="shared" ref="CD12:CZ14" si="20">IF($F12=" ", " ", IF(AND(CD$4&gt;=$O12,CD$4&lt;$P12),1,0))</f>
        <v>1</v>
      </c>
      <c r="CE12" s="32">
        <f t="shared" si="20"/>
        <v>1</v>
      </c>
      <c r="CF12" s="32">
        <f t="shared" si="20"/>
        <v>1</v>
      </c>
      <c r="CG12" s="32">
        <f t="shared" si="20"/>
        <v>1</v>
      </c>
      <c r="CH12" s="32">
        <f t="shared" si="20"/>
        <v>1</v>
      </c>
      <c r="CI12" s="32">
        <f t="shared" si="20"/>
        <v>1</v>
      </c>
      <c r="CJ12" s="32">
        <f t="shared" si="20"/>
        <v>1</v>
      </c>
      <c r="CK12" s="32">
        <f t="shared" si="20"/>
        <v>0</v>
      </c>
      <c r="CL12" s="32">
        <f t="shared" si="20"/>
        <v>0</v>
      </c>
      <c r="CM12" s="32">
        <f t="shared" si="20"/>
        <v>0</v>
      </c>
      <c r="CN12" s="32">
        <f t="shared" si="20"/>
        <v>0</v>
      </c>
      <c r="CO12" s="32">
        <f t="shared" si="20"/>
        <v>0</v>
      </c>
      <c r="CP12" s="32">
        <f t="shared" si="20"/>
        <v>0</v>
      </c>
      <c r="CQ12" s="32">
        <f t="shared" si="20"/>
        <v>0</v>
      </c>
      <c r="CR12" s="32">
        <f t="shared" si="20"/>
        <v>0</v>
      </c>
      <c r="CS12" s="32">
        <f t="shared" si="20"/>
        <v>0</v>
      </c>
      <c r="CT12" s="32">
        <f t="shared" si="20"/>
        <v>0</v>
      </c>
      <c r="CU12" s="32">
        <f t="shared" si="20"/>
        <v>0</v>
      </c>
      <c r="CV12" s="32">
        <f t="shared" si="20"/>
        <v>0</v>
      </c>
      <c r="CW12" s="32">
        <f t="shared" si="20"/>
        <v>0</v>
      </c>
      <c r="CX12" s="32">
        <f t="shared" si="20"/>
        <v>0</v>
      </c>
      <c r="CY12" s="32">
        <f t="shared" si="20"/>
        <v>0</v>
      </c>
      <c r="CZ12" s="32">
        <f t="shared" si="20"/>
        <v>0</v>
      </c>
    </row>
    <row r="13" spans="1:104" x14ac:dyDescent="0.2">
      <c r="A13" s="1" t="s">
        <v>58</v>
      </c>
      <c r="B13" s="1"/>
      <c r="C13" s="2" t="s">
        <v>59</v>
      </c>
      <c r="D13" s="2" t="s">
        <v>119</v>
      </c>
      <c r="E13" s="42">
        <v>4</v>
      </c>
      <c r="F13" s="37" t="s">
        <v>32</v>
      </c>
      <c r="G13" s="37" t="str">
        <f t="shared" si="5"/>
        <v>N/A</v>
      </c>
      <c r="H13" s="37"/>
      <c r="I13" s="6">
        <f t="shared" si="6"/>
        <v>61</v>
      </c>
      <c r="J13" s="6">
        <f t="shared" si="7"/>
        <v>50</v>
      </c>
      <c r="K13" s="55">
        <f t="shared" si="8"/>
        <v>108</v>
      </c>
      <c r="L13" s="55">
        <f t="shared" si="8"/>
        <v>234</v>
      </c>
      <c r="M13" s="55">
        <f t="shared" si="8"/>
        <v>108</v>
      </c>
      <c r="N13" s="55">
        <f t="shared" si="8"/>
        <v>0</v>
      </c>
      <c r="O13" s="7">
        <v>45976</v>
      </c>
      <c r="P13" s="7">
        <v>46037</v>
      </c>
      <c r="Q13" s="9" t="s">
        <v>190</v>
      </c>
      <c r="R13" s="32">
        <f>IF($F13=" ", " ", IF(AND(R$4&gt;=$O13,R$4&lt;$P13),1,0))</f>
        <v>0</v>
      </c>
      <c r="S13" s="32">
        <f t="shared" ref="S13:CD14" si="21">IF($F13=" ", " ", IF(AND(S$4&gt;=$O13,S$4&lt;$P13),1,0))</f>
        <v>0</v>
      </c>
      <c r="T13" s="32">
        <f t="shared" si="21"/>
        <v>0</v>
      </c>
      <c r="U13" s="32">
        <f t="shared" si="21"/>
        <v>0</v>
      </c>
      <c r="V13" s="32">
        <f t="shared" si="21"/>
        <v>0</v>
      </c>
      <c r="W13" s="32">
        <f t="shared" si="21"/>
        <v>1</v>
      </c>
      <c r="X13" s="32">
        <f t="shared" si="21"/>
        <v>1</v>
      </c>
      <c r="Y13" s="32">
        <f t="shared" si="21"/>
        <v>1</v>
      </c>
      <c r="Z13" s="32">
        <f t="shared" si="21"/>
        <v>1</v>
      </c>
      <c r="AA13" s="32">
        <f t="shared" si="21"/>
        <v>1</v>
      </c>
      <c r="AB13" s="32">
        <f t="shared" si="21"/>
        <v>1</v>
      </c>
      <c r="AC13" s="32">
        <f t="shared" si="21"/>
        <v>1</v>
      </c>
      <c r="AD13" s="32">
        <f t="shared" si="21"/>
        <v>1</v>
      </c>
      <c r="AE13" s="32">
        <f t="shared" si="21"/>
        <v>1</v>
      </c>
      <c r="AF13" s="32">
        <f t="shared" si="21"/>
        <v>1</v>
      </c>
      <c r="AG13" s="32">
        <f t="shared" si="21"/>
        <v>1</v>
      </c>
      <c r="AH13" s="32">
        <f t="shared" si="21"/>
        <v>1</v>
      </c>
      <c r="AI13" s="32">
        <f t="shared" si="21"/>
        <v>1</v>
      </c>
      <c r="AJ13" s="32">
        <f t="shared" si="21"/>
        <v>1</v>
      </c>
      <c r="AK13" s="32">
        <f t="shared" si="21"/>
        <v>1</v>
      </c>
      <c r="AL13" s="32">
        <f t="shared" si="21"/>
        <v>1</v>
      </c>
      <c r="AM13" s="32">
        <f t="shared" si="21"/>
        <v>1</v>
      </c>
      <c r="AN13" s="32">
        <f t="shared" si="21"/>
        <v>1</v>
      </c>
      <c r="AO13" s="32">
        <f t="shared" si="21"/>
        <v>1</v>
      </c>
      <c r="AP13" s="32">
        <f t="shared" si="21"/>
        <v>1</v>
      </c>
      <c r="AQ13" s="32">
        <f t="shared" si="21"/>
        <v>1</v>
      </c>
      <c r="AR13" s="32">
        <f t="shared" si="21"/>
        <v>1</v>
      </c>
      <c r="AS13" s="32">
        <f t="shared" si="21"/>
        <v>1</v>
      </c>
      <c r="AT13" s="32">
        <f t="shared" si="21"/>
        <v>1</v>
      </c>
      <c r="AU13" s="32">
        <f t="shared" si="21"/>
        <v>1</v>
      </c>
      <c r="AV13" s="32">
        <f t="shared" si="21"/>
        <v>1</v>
      </c>
      <c r="AW13" s="32">
        <f t="shared" si="21"/>
        <v>1</v>
      </c>
      <c r="AX13" s="32">
        <f t="shared" si="21"/>
        <v>1</v>
      </c>
      <c r="AY13" s="32">
        <f t="shared" si="21"/>
        <v>1</v>
      </c>
      <c r="AZ13" s="32">
        <f t="shared" si="21"/>
        <v>1</v>
      </c>
      <c r="BA13" s="32">
        <f t="shared" si="21"/>
        <v>1</v>
      </c>
      <c r="BB13" s="32">
        <f t="shared" si="21"/>
        <v>1</v>
      </c>
      <c r="BC13" s="32">
        <f t="shared" si="21"/>
        <v>1</v>
      </c>
      <c r="BD13" s="32">
        <f t="shared" si="21"/>
        <v>1</v>
      </c>
      <c r="BE13" s="32">
        <f t="shared" si="21"/>
        <v>1</v>
      </c>
      <c r="BF13" s="32">
        <f t="shared" si="21"/>
        <v>1</v>
      </c>
      <c r="BG13" s="32">
        <f t="shared" si="21"/>
        <v>1</v>
      </c>
      <c r="BH13" s="32">
        <f t="shared" si="21"/>
        <v>1</v>
      </c>
      <c r="BI13" s="32">
        <f t="shared" si="21"/>
        <v>1</v>
      </c>
      <c r="BJ13" s="32">
        <f t="shared" si="21"/>
        <v>1</v>
      </c>
      <c r="BK13" s="32">
        <f t="shared" si="21"/>
        <v>1</v>
      </c>
      <c r="BL13" s="32">
        <f t="shared" si="21"/>
        <v>1</v>
      </c>
      <c r="BM13" s="32">
        <f t="shared" si="21"/>
        <v>1</v>
      </c>
      <c r="BN13" s="32">
        <f t="shared" si="21"/>
        <v>1</v>
      </c>
      <c r="BO13" s="32">
        <f t="shared" si="21"/>
        <v>1</v>
      </c>
      <c r="BP13" s="32">
        <f t="shared" si="21"/>
        <v>1</v>
      </c>
      <c r="BQ13" s="32">
        <f t="shared" si="21"/>
        <v>1</v>
      </c>
      <c r="BR13" s="32">
        <f t="shared" si="21"/>
        <v>1</v>
      </c>
      <c r="BS13" s="32">
        <f t="shared" si="21"/>
        <v>1</v>
      </c>
      <c r="BT13" s="32">
        <f t="shared" si="21"/>
        <v>1</v>
      </c>
      <c r="BU13" s="32">
        <f t="shared" si="21"/>
        <v>1</v>
      </c>
      <c r="BV13" s="32">
        <f t="shared" si="21"/>
        <v>1</v>
      </c>
      <c r="BW13" s="32">
        <f t="shared" si="21"/>
        <v>1</v>
      </c>
      <c r="BX13" s="32">
        <f t="shared" si="21"/>
        <v>1</v>
      </c>
      <c r="BY13" s="32">
        <f t="shared" si="21"/>
        <v>1</v>
      </c>
      <c r="BZ13" s="32">
        <f t="shared" si="21"/>
        <v>1</v>
      </c>
      <c r="CA13" s="32">
        <f t="shared" si="21"/>
        <v>1</v>
      </c>
      <c r="CB13" s="32">
        <f t="shared" si="21"/>
        <v>1</v>
      </c>
      <c r="CC13" s="32">
        <f t="shared" si="21"/>
        <v>1</v>
      </c>
      <c r="CD13" s="32">
        <f t="shared" si="21"/>
        <v>1</v>
      </c>
      <c r="CE13" s="32">
        <f t="shared" si="20"/>
        <v>1</v>
      </c>
      <c r="CF13" s="32">
        <f t="shared" si="20"/>
        <v>0</v>
      </c>
      <c r="CG13" s="32">
        <f t="shared" si="20"/>
        <v>0</v>
      </c>
      <c r="CH13" s="32">
        <f t="shared" si="20"/>
        <v>0</v>
      </c>
      <c r="CI13" s="32">
        <f t="shared" si="20"/>
        <v>0</v>
      </c>
      <c r="CJ13" s="32">
        <f t="shared" si="20"/>
        <v>0</v>
      </c>
      <c r="CK13" s="32">
        <f t="shared" si="20"/>
        <v>0</v>
      </c>
      <c r="CL13" s="32">
        <f t="shared" si="20"/>
        <v>0</v>
      </c>
      <c r="CM13" s="32">
        <f t="shared" si="20"/>
        <v>0</v>
      </c>
      <c r="CN13" s="32">
        <f t="shared" si="20"/>
        <v>0</v>
      </c>
      <c r="CO13" s="32">
        <f t="shared" si="20"/>
        <v>0</v>
      </c>
      <c r="CP13" s="32">
        <f t="shared" si="20"/>
        <v>0</v>
      </c>
      <c r="CQ13" s="32">
        <f t="shared" si="20"/>
        <v>0</v>
      </c>
      <c r="CR13" s="32">
        <f t="shared" si="20"/>
        <v>0</v>
      </c>
      <c r="CS13" s="32">
        <f t="shared" si="20"/>
        <v>0</v>
      </c>
      <c r="CT13" s="32">
        <f t="shared" si="20"/>
        <v>0</v>
      </c>
      <c r="CU13" s="32">
        <f t="shared" si="20"/>
        <v>0</v>
      </c>
      <c r="CV13" s="32">
        <f t="shared" si="20"/>
        <v>0</v>
      </c>
      <c r="CW13" s="32">
        <f t="shared" si="20"/>
        <v>0</v>
      </c>
      <c r="CX13" s="32">
        <f t="shared" si="20"/>
        <v>0</v>
      </c>
      <c r="CY13" s="32">
        <f t="shared" si="20"/>
        <v>0</v>
      </c>
      <c r="CZ13" s="32">
        <f t="shared" si="20"/>
        <v>0</v>
      </c>
    </row>
    <row r="14" spans="1:104" x14ac:dyDescent="0.2">
      <c r="A14" s="1" t="s">
        <v>58</v>
      </c>
      <c r="B14" s="1"/>
      <c r="C14" s="2" t="s">
        <v>59</v>
      </c>
      <c r="D14" s="2" t="s">
        <v>119</v>
      </c>
      <c r="E14" s="42">
        <v>5</v>
      </c>
      <c r="F14" s="37" t="s">
        <v>32</v>
      </c>
      <c r="G14" s="37" t="str">
        <f t="shared" si="5"/>
        <v>N/A</v>
      </c>
      <c r="H14" s="37"/>
      <c r="I14" s="6">
        <f t="shared" si="6"/>
        <v>54</v>
      </c>
      <c r="J14" s="6">
        <f t="shared" si="7"/>
        <v>44</v>
      </c>
      <c r="K14" s="55">
        <f t="shared" si="8"/>
        <v>18</v>
      </c>
      <c r="L14" s="55">
        <f t="shared" si="8"/>
        <v>234</v>
      </c>
      <c r="M14" s="55">
        <f t="shared" si="8"/>
        <v>144</v>
      </c>
      <c r="N14" s="55">
        <f t="shared" si="8"/>
        <v>0</v>
      </c>
      <c r="O14" s="7">
        <v>45988</v>
      </c>
      <c r="P14" s="7">
        <v>46042</v>
      </c>
      <c r="Q14" s="9" t="s">
        <v>190</v>
      </c>
      <c r="R14" s="32">
        <f>IF($F14=" ", " ", IF(AND(R$4&gt;=$O14,R$4&lt;$P14),1,0))</f>
        <v>0</v>
      </c>
      <c r="S14" s="32">
        <f t="shared" si="21"/>
        <v>0</v>
      </c>
      <c r="T14" s="32">
        <f t="shared" si="21"/>
        <v>0</v>
      </c>
      <c r="U14" s="32">
        <f t="shared" si="21"/>
        <v>0</v>
      </c>
      <c r="V14" s="32">
        <f t="shared" si="21"/>
        <v>0</v>
      </c>
      <c r="W14" s="32">
        <f t="shared" si="21"/>
        <v>0</v>
      </c>
      <c r="X14" s="32">
        <f t="shared" si="21"/>
        <v>0</v>
      </c>
      <c r="Y14" s="32">
        <f t="shared" si="21"/>
        <v>0</v>
      </c>
      <c r="Z14" s="32">
        <f t="shared" si="21"/>
        <v>0</v>
      </c>
      <c r="AA14" s="32">
        <f t="shared" si="21"/>
        <v>0</v>
      </c>
      <c r="AB14" s="32">
        <f t="shared" si="21"/>
        <v>0</v>
      </c>
      <c r="AC14" s="32">
        <f t="shared" si="21"/>
        <v>0</v>
      </c>
      <c r="AD14" s="32">
        <f t="shared" si="21"/>
        <v>0</v>
      </c>
      <c r="AE14" s="32">
        <f t="shared" si="21"/>
        <v>0</v>
      </c>
      <c r="AF14" s="32">
        <f t="shared" si="21"/>
        <v>0</v>
      </c>
      <c r="AG14" s="32">
        <f t="shared" si="21"/>
        <v>0</v>
      </c>
      <c r="AH14" s="32">
        <f t="shared" si="21"/>
        <v>0</v>
      </c>
      <c r="AI14" s="32">
        <f t="shared" si="21"/>
        <v>1</v>
      </c>
      <c r="AJ14" s="32">
        <f t="shared" si="21"/>
        <v>1</v>
      </c>
      <c r="AK14" s="32">
        <f t="shared" si="21"/>
        <v>1</v>
      </c>
      <c r="AL14" s="32">
        <f t="shared" si="21"/>
        <v>1</v>
      </c>
      <c r="AM14" s="32">
        <f t="shared" si="21"/>
        <v>1</v>
      </c>
      <c r="AN14" s="32">
        <f t="shared" si="21"/>
        <v>1</v>
      </c>
      <c r="AO14" s="32">
        <f t="shared" si="21"/>
        <v>1</v>
      </c>
      <c r="AP14" s="32">
        <f t="shared" si="21"/>
        <v>1</v>
      </c>
      <c r="AQ14" s="32">
        <f t="shared" si="21"/>
        <v>1</v>
      </c>
      <c r="AR14" s="32">
        <f t="shared" si="21"/>
        <v>1</v>
      </c>
      <c r="AS14" s="32">
        <f t="shared" si="21"/>
        <v>1</v>
      </c>
      <c r="AT14" s="32">
        <f t="shared" si="21"/>
        <v>1</v>
      </c>
      <c r="AU14" s="32">
        <f t="shared" si="21"/>
        <v>1</v>
      </c>
      <c r="AV14" s="32">
        <f t="shared" si="21"/>
        <v>1</v>
      </c>
      <c r="AW14" s="32">
        <f t="shared" si="21"/>
        <v>1</v>
      </c>
      <c r="AX14" s="32">
        <f t="shared" si="21"/>
        <v>1</v>
      </c>
      <c r="AY14" s="32">
        <f t="shared" si="21"/>
        <v>1</v>
      </c>
      <c r="AZ14" s="32">
        <f t="shared" si="21"/>
        <v>1</v>
      </c>
      <c r="BA14" s="32">
        <f t="shared" si="21"/>
        <v>1</v>
      </c>
      <c r="BB14" s="32">
        <f t="shared" si="21"/>
        <v>1</v>
      </c>
      <c r="BC14" s="32">
        <f t="shared" si="21"/>
        <v>1</v>
      </c>
      <c r="BD14" s="32">
        <f t="shared" si="21"/>
        <v>1</v>
      </c>
      <c r="BE14" s="32">
        <f t="shared" si="21"/>
        <v>1</v>
      </c>
      <c r="BF14" s="32">
        <f t="shared" si="21"/>
        <v>1</v>
      </c>
      <c r="BG14" s="32">
        <f t="shared" si="21"/>
        <v>1</v>
      </c>
      <c r="BH14" s="32">
        <f t="shared" si="21"/>
        <v>1</v>
      </c>
      <c r="BI14" s="32">
        <f t="shared" si="21"/>
        <v>1</v>
      </c>
      <c r="BJ14" s="32">
        <f t="shared" si="21"/>
        <v>1</v>
      </c>
      <c r="BK14" s="32">
        <f t="shared" si="21"/>
        <v>1</v>
      </c>
      <c r="BL14" s="32">
        <f t="shared" si="21"/>
        <v>1</v>
      </c>
      <c r="BM14" s="32">
        <f t="shared" si="21"/>
        <v>1</v>
      </c>
      <c r="BN14" s="32">
        <f t="shared" si="21"/>
        <v>1</v>
      </c>
      <c r="BO14" s="32">
        <f t="shared" si="21"/>
        <v>1</v>
      </c>
      <c r="BP14" s="32">
        <f t="shared" si="21"/>
        <v>1</v>
      </c>
      <c r="BQ14" s="32">
        <f t="shared" si="21"/>
        <v>1</v>
      </c>
      <c r="BR14" s="32">
        <f t="shared" si="21"/>
        <v>1</v>
      </c>
      <c r="BS14" s="32">
        <f t="shared" si="21"/>
        <v>1</v>
      </c>
      <c r="BT14" s="32">
        <f t="shared" si="21"/>
        <v>1</v>
      </c>
      <c r="BU14" s="32">
        <f t="shared" si="21"/>
        <v>1</v>
      </c>
      <c r="BV14" s="32">
        <f t="shared" si="21"/>
        <v>1</v>
      </c>
      <c r="BW14" s="32">
        <f t="shared" si="21"/>
        <v>1</v>
      </c>
      <c r="BX14" s="32">
        <f t="shared" si="21"/>
        <v>1</v>
      </c>
      <c r="BY14" s="32">
        <f t="shared" si="21"/>
        <v>1</v>
      </c>
      <c r="BZ14" s="32">
        <f t="shared" si="21"/>
        <v>1</v>
      </c>
      <c r="CA14" s="32">
        <f t="shared" si="21"/>
        <v>1</v>
      </c>
      <c r="CB14" s="32">
        <f t="shared" si="21"/>
        <v>1</v>
      </c>
      <c r="CC14" s="32">
        <f t="shared" si="21"/>
        <v>1</v>
      </c>
      <c r="CD14" s="32">
        <f t="shared" si="21"/>
        <v>1</v>
      </c>
      <c r="CE14" s="32">
        <f t="shared" si="20"/>
        <v>1</v>
      </c>
      <c r="CF14" s="32">
        <f t="shared" si="20"/>
        <v>1</v>
      </c>
      <c r="CG14" s="32">
        <f t="shared" si="20"/>
        <v>1</v>
      </c>
      <c r="CH14" s="32">
        <f t="shared" si="20"/>
        <v>1</v>
      </c>
      <c r="CI14" s="32">
        <f t="shared" si="20"/>
        <v>1</v>
      </c>
      <c r="CJ14" s="32">
        <f t="shared" si="20"/>
        <v>1</v>
      </c>
      <c r="CK14" s="32">
        <f t="shared" si="20"/>
        <v>0</v>
      </c>
      <c r="CL14" s="32">
        <f t="shared" si="20"/>
        <v>0</v>
      </c>
      <c r="CM14" s="32">
        <f t="shared" si="20"/>
        <v>0</v>
      </c>
      <c r="CN14" s="32">
        <f t="shared" si="20"/>
        <v>0</v>
      </c>
      <c r="CO14" s="32">
        <f t="shared" si="20"/>
        <v>0</v>
      </c>
      <c r="CP14" s="32">
        <f t="shared" si="20"/>
        <v>0</v>
      </c>
      <c r="CQ14" s="32">
        <f t="shared" si="20"/>
        <v>0</v>
      </c>
      <c r="CR14" s="32">
        <f t="shared" si="20"/>
        <v>0</v>
      </c>
      <c r="CS14" s="32">
        <f t="shared" si="20"/>
        <v>0</v>
      </c>
      <c r="CT14" s="32">
        <f t="shared" si="20"/>
        <v>0</v>
      </c>
      <c r="CU14" s="32">
        <f t="shared" si="20"/>
        <v>0</v>
      </c>
      <c r="CV14" s="32">
        <f t="shared" si="20"/>
        <v>0</v>
      </c>
      <c r="CW14" s="32">
        <f t="shared" si="20"/>
        <v>0</v>
      </c>
      <c r="CX14" s="32">
        <f t="shared" si="20"/>
        <v>0</v>
      </c>
      <c r="CY14" s="32">
        <f t="shared" si="20"/>
        <v>0</v>
      </c>
      <c r="CZ14" s="32">
        <f t="shared" si="20"/>
        <v>0</v>
      </c>
    </row>
    <row r="15" spans="1:104" ht="32" customHeight="1" x14ac:dyDescent="0.2">
      <c r="A15" s="89" t="s">
        <v>191</v>
      </c>
      <c r="B15" s="89"/>
      <c r="C15" s="89"/>
      <c r="D15" s="89"/>
      <c r="E15" s="60" t="s">
        <v>120</v>
      </c>
      <c r="F15" s="41" t="s">
        <v>121</v>
      </c>
      <c r="G15" s="34"/>
      <c r="H15" s="34"/>
      <c r="I15" s="41">
        <f>SUMIFS($I$7:$I$14,$A$7:$A$14,"A-333-S")</f>
        <v>1035</v>
      </c>
      <c r="J15" s="41">
        <f>SUMIFS(J$7:J$14,$A$7:$A$14,"A-333-S")</f>
        <v>871</v>
      </c>
      <c r="K15" s="41">
        <f>SUMIFS(K$7:K$14,$A$7:$A$14,"A-333-S")</f>
        <v>576</v>
      </c>
      <c r="L15" s="41">
        <f>SUMIFS(L$7:L$14,$A$7:$A$14,"A-333-S")</f>
        <v>1647</v>
      </c>
      <c r="M15" s="41">
        <f>SUMIFS(M$7:M$14,$A$7:$A$14,"A-333-S")</f>
        <v>1188</v>
      </c>
      <c r="N15" s="41">
        <f>SUMIFS(N$7:N$14,$A$7:$A$14,"A-333-S")</f>
        <v>432</v>
      </c>
      <c r="O15" s="34"/>
      <c r="P15" s="34"/>
      <c r="Q15" s="34"/>
      <c r="R15" s="48">
        <f t="shared" ref="R15:AW15" si="22">SUMIFS(R$7:R$14,$A$7:$A$14, "A-333-S")</f>
        <v>0</v>
      </c>
      <c r="S15" s="48">
        <f t="shared" si="22"/>
        <v>0</v>
      </c>
      <c r="T15" s="48">
        <f t="shared" si="22"/>
        <v>0</v>
      </c>
      <c r="U15" s="48">
        <f t="shared" si="22"/>
        <v>0</v>
      </c>
      <c r="V15" s="48">
        <f t="shared" si="22"/>
        <v>0</v>
      </c>
      <c r="W15" s="48">
        <f t="shared" si="22"/>
        <v>5</v>
      </c>
      <c r="X15" s="48">
        <f t="shared" si="22"/>
        <v>5</v>
      </c>
      <c r="Y15" s="48">
        <f t="shared" si="22"/>
        <v>5</v>
      </c>
      <c r="Z15" s="48">
        <f t="shared" si="22"/>
        <v>5</v>
      </c>
      <c r="AA15" s="48">
        <f t="shared" si="22"/>
        <v>5</v>
      </c>
      <c r="AB15" s="48">
        <f t="shared" si="22"/>
        <v>5</v>
      </c>
      <c r="AC15" s="48">
        <f t="shared" si="22"/>
        <v>5</v>
      </c>
      <c r="AD15" s="48">
        <f t="shared" si="22"/>
        <v>5</v>
      </c>
      <c r="AE15" s="48">
        <f t="shared" si="22"/>
        <v>5</v>
      </c>
      <c r="AF15" s="48">
        <f t="shared" si="22"/>
        <v>5</v>
      </c>
      <c r="AG15" s="48">
        <f t="shared" si="22"/>
        <v>5</v>
      </c>
      <c r="AH15" s="48">
        <f t="shared" si="22"/>
        <v>5</v>
      </c>
      <c r="AI15" s="48">
        <f t="shared" si="22"/>
        <v>7</v>
      </c>
      <c r="AJ15" s="48">
        <f t="shared" si="22"/>
        <v>7</v>
      </c>
      <c r="AK15" s="48">
        <f t="shared" si="22"/>
        <v>7</v>
      </c>
      <c r="AL15" s="48">
        <f t="shared" si="22"/>
        <v>7</v>
      </c>
      <c r="AM15" s="48">
        <f t="shared" si="22"/>
        <v>7</v>
      </c>
      <c r="AN15" s="48">
        <f t="shared" si="22"/>
        <v>7</v>
      </c>
      <c r="AO15" s="48">
        <f t="shared" si="22"/>
        <v>7</v>
      </c>
      <c r="AP15" s="48">
        <f t="shared" si="22"/>
        <v>7</v>
      </c>
      <c r="AQ15" s="48">
        <f t="shared" si="22"/>
        <v>7</v>
      </c>
      <c r="AR15" s="48">
        <f t="shared" si="22"/>
        <v>7</v>
      </c>
      <c r="AS15" s="48">
        <f t="shared" si="22"/>
        <v>7</v>
      </c>
      <c r="AT15" s="48">
        <f t="shared" si="22"/>
        <v>7</v>
      </c>
      <c r="AU15" s="48">
        <f t="shared" si="22"/>
        <v>7</v>
      </c>
      <c r="AV15" s="48">
        <f t="shared" si="22"/>
        <v>7</v>
      </c>
      <c r="AW15" s="48">
        <f t="shared" si="22"/>
        <v>7</v>
      </c>
      <c r="AX15" s="48">
        <f t="shared" ref="AX15:CC15" si="23">SUMIFS(AX$7:AX$14,$A$7:$A$14, "A-333-S")</f>
        <v>7</v>
      </c>
      <c r="AY15" s="48">
        <f t="shared" si="23"/>
        <v>7</v>
      </c>
      <c r="AZ15" s="48">
        <f t="shared" si="23"/>
        <v>7</v>
      </c>
      <c r="BA15" s="48">
        <f t="shared" si="23"/>
        <v>7</v>
      </c>
      <c r="BB15" s="48">
        <f t="shared" si="23"/>
        <v>7</v>
      </c>
      <c r="BC15" s="48">
        <f t="shared" si="23"/>
        <v>7</v>
      </c>
      <c r="BD15" s="48">
        <f t="shared" si="23"/>
        <v>7</v>
      </c>
      <c r="BE15" s="48">
        <f t="shared" si="23"/>
        <v>7</v>
      </c>
      <c r="BF15" s="48">
        <f t="shared" si="23"/>
        <v>7</v>
      </c>
      <c r="BG15" s="48">
        <f t="shared" si="23"/>
        <v>7</v>
      </c>
      <c r="BH15" s="48">
        <f t="shared" si="23"/>
        <v>7</v>
      </c>
      <c r="BI15" s="48">
        <f t="shared" si="23"/>
        <v>7</v>
      </c>
      <c r="BJ15" s="48">
        <f t="shared" si="23"/>
        <v>7</v>
      </c>
      <c r="BK15" s="48">
        <f t="shared" si="23"/>
        <v>7</v>
      </c>
      <c r="BL15" s="48">
        <f t="shared" si="23"/>
        <v>7</v>
      </c>
      <c r="BM15" s="48">
        <f t="shared" si="23"/>
        <v>7</v>
      </c>
      <c r="BN15" s="48">
        <f t="shared" si="23"/>
        <v>7</v>
      </c>
      <c r="BO15" s="48">
        <f t="shared" si="23"/>
        <v>7</v>
      </c>
      <c r="BP15" s="48">
        <f t="shared" si="23"/>
        <v>7</v>
      </c>
      <c r="BQ15" s="48">
        <f t="shared" si="23"/>
        <v>7</v>
      </c>
      <c r="BR15" s="48">
        <f t="shared" si="23"/>
        <v>7</v>
      </c>
      <c r="BS15" s="48">
        <f t="shared" si="23"/>
        <v>7</v>
      </c>
      <c r="BT15" s="48">
        <f t="shared" si="23"/>
        <v>7</v>
      </c>
      <c r="BU15" s="48">
        <f t="shared" si="23"/>
        <v>7</v>
      </c>
      <c r="BV15" s="48">
        <f t="shared" si="23"/>
        <v>7</v>
      </c>
      <c r="BW15" s="48">
        <f t="shared" si="23"/>
        <v>7</v>
      </c>
      <c r="BX15" s="48">
        <f t="shared" si="23"/>
        <v>7</v>
      </c>
      <c r="BY15" s="48">
        <f t="shared" si="23"/>
        <v>7</v>
      </c>
      <c r="BZ15" s="48">
        <f t="shared" si="23"/>
        <v>7</v>
      </c>
      <c r="CA15" s="48">
        <f t="shared" si="23"/>
        <v>7</v>
      </c>
      <c r="CB15" s="48">
        <f t="shared" si="23"/>
        <v>7</v>
      </c>
      <c r="CC15" s="48">
        <f t="shared" si="23"/>
        <v>7</v>
      </c>
      <c r="CD15" s="48">
        <f t="shared" ref="CD15:CZ15" si="24">SUMIFS(CD$7:CD$14,$A$7:$A$14, "A-333-S")</f>
        <v>7</v>
      </c>
      <c r="CE15" s="48">
        <f t="shared" si="24"/>
        <v>7</v>
      </c>
      <c r="CF15" s="48">
        <f t="shared" si="24"/>
        <v>5</v>
      </c>
      <c r="CG15" s="48">
        <f t="shared" si="24"/>
        <v>5</v>
      </c>
      <c r="CH15" s="48">
        <f t="shared" si="24"/>
        <v>5</v>
      </c>
      <c r="CI15" s="48">
        <f t="shared" si="24"/>
        <v>5</v>
      </c>
      <c r="CJ15" s="48">
        <f t="shared" si="24"/>
        <v>5</v>
      </c>
      <c r="CK15" s="48">
        <f t="shared" si="24"/>
        <v>3</v>
      </c>
      <c r="CL15" s="48">
        <f t="shared" si="24"/>
        <v>3</v>
      </c>
      <c r="CM15" s="48">
        <f t="shared" si="24"/>
        <v>3</v>
      </c>
      <c r="CN15" s="48">
        <f t="shared" si="24"/>
        <v>3</v>
      </c>
      <c r="CO15" s="48">
        <f t="shared" si="24"/>
        <v>3</v>
      </c>
      <c r="CP15" s="48">
        <f t="shared" si="24"/>
        <v>3</v>
      </c>
      <c r="CQ15" s="48">
        <f t="shared" si="24"/>
        <v>3</v>
      </c>
      <c r="CR15" s="48">
        <f t="shared" si="24"/>
        <v>3</v>
      </c>
      <c r="CS15" s="48">
        <f t="shared" si="24"/>
        <v>3</v>
      </c>
      <c r="CT15" s="48">
        <f t="shared" si="24"/>
        <v>2</v>
      </c>
      <c r="CU15" s="48">
        <f t="shared" si="24"/>
        <v>2</v>
      </c>
      <c r="CV15" s="48">
        <f t="shared" si="24"/>
        <v>2</v>
      </c>
      <c r="CW15" s="48">
        <f t="shared" si="24"/>
        <v>2</v>
      </c>
      <c r="CX15" s="48">
        <f t="shared" si="24"/>
        <v>2</v>
      </c>
      <c r="CY15" s="48">
        <f t="shared" si="24"/>
        <v>2</v>
      </c>
      <c r="CZ15" s="48">
        <f t="shared" si="24"/>
        <v>2</v>
      </c>
    </row>
    <row r="16" spans="1:104" x14ac:dyDescent="0.2">
      <c r="A16" s="90" t="s">
        <v>22</v>
      </c>
      <c r="B16" s="1"/>
      <c r="C16" s="29" t="str" cm="1">
        <f t="array" ref="C16:D20">_xlfn.UNIQUE(C7:D14)</f>
        <v>M&amp;O</v>
      </c>
      <c r="D16" s="29" t="str">
        <v>Winterover</v>
      </c>
      <c r="E16" s="42">
        <f>COUNTIFS($C$7:$C$14,$C16,$D$7:$D$14,$D16)</f>
        <v>2</v>
      </c>
      <c r="F16" s="68">
        <f>AVERAGEIFS($R16:$CZ16,$R$15:$CZ$15,MAX($R$15:$CZ$15))</f>
        <v>2</v>
      </c>
      <c r="I16" s="43">
        <f t="shared" ref="I16:N16" si="25">SUMIFS(I$7:I$14,$D$7:$D$14,$D16)</f>
        <v>730</v>
      </c>
      <c r="J16" s="43">
        <f t="shared" si="25"/>
        <v>620</v>
      </c>
      <c r="K16" s="43">
        <f t="shared" si="25"/>
        <v>216</v>
      </c>
      <c r="L16" s="43">
        <f t="shared" si="25"/>
        <v>468</v>
      </c>
      <c r="M16" s="43">
        <f t="shared" si="25"/>
        <v>468</v>
      </c>
      <c r="N16" s="43">
        <f t="shared" si="25"/>
        <v>432</v>
      </c>
      <c r="R16" s="35">
        <f t="shared" ref="R16:AA23" si="26">IF($C16=""," ", SUMIFS(R$7:R$14,$C$7:$C$14,$C16,$D$7:$D$14,$D16))</f>
        <v>0</v>
      </c>
      <c r="S16" s="35">
        <f t="shared" si="26"/>
        <v>0</v>
      </c>
      <c r="T16" s="35">
        <f t="shared" si="26"/>
        <v>0</v>
      </c>
      <c r="U16" s="35">
        <f t="shared" si="26"/>
        <v>0</v>
      </c>
      <c r="V16" s="35">
        <f t="shared" si="26"/>
        <v>0</v>
      </c>
      <c r="W16" s="35">
        <f t="shared" si="26"/>
        <v>2</v>
      </c>
      <c r="X16" s="35">
        <f t="shared" si="26"/>
        <v>2</v>
      </c>
      <c r="Y16" s="35">
        <f t="shared" si="26"/>
        <v>2</v>
      </c>
      <c r="Z16" s="35">
        <f t="shared" si="26"/>
        <v>2</v>
      </c>
      <c r="AA16" s="35">
        <f t="shared" si="26"/>
        <v>2</v>
      </c>
      <c r="AB16" s="35">
        <f t="shared" ref="AB16:AK23" si="27">IF($C16=""," ", SUMIFS(AB$7:AB$14,$C$7:$C$14,$C16,$D$7:$D$14,$D16))</f>
        <v>2</v>
      </c>
      <c r="AC16" s="35">
        <f t="shared" si="27"/>
        <v>2</v>
      </c>
      <c r="AD16" s="35">
        <f t="shared" si="27"/>
        <v>2</v>
      </c>
      <c r="AE16" s="35">
        <f t="shared" si="27"/>
        <v>2</v>
      </c>
      <c r="AF16" s="35">
        <f t="shared" si="27"/>
        <v>2</v>
      </c>
      <c r="AG16" s="35">
        <f t="shared" si="27"/>
        <v>2</v>
      </c>
      <c r="AH16" s="35">
        <f t="shared" si="27"/>
        <v>2</v>
      </c>
      <c r="AI16" s="35">
        <f t="shared" si="27"/>
        <v>2</v>
      </c>
      <c r="AJ16" s="35">
        <f t="shared" si="27"/>
        <v>2</v>
      </c>
      <c r="AK16" s="35">
        <f t="shared" si="27"/>
        <v>2</v>
      </c>
      <c r="AL16" s="35">
        <f t="shared" ref="AL16:AU23" si="28">IF($C16=""," ", SUMIFS(AL$7:AL$14,$C$7:$C$14,$C16,$D$7:$D$14,$D16))</f>
        <v>2</v>
      </c>
      <c r="AM16" s="35">
        <f t="shared" si="28"/>
        <v>2</v>
      </c>
      <c r="AN16" s="35">
        <f t="shared" si="28"/>
        <v>2</v>
      </c>
      <c r="AO16" s="35">
        <f t="shared" si="28"/>
        <v>2</v>
      </c>
      <c r="AP16" s="35">
        <f t="shared" si="28"/>
        <v>2</v>
      </c>
      <c r="AQ16" s="35">
        <f t="shared" si="28"/>
        <v>2</v>
      </c>
      <c r="AR16" s="35">
        <f t="shared" si="28"/>
        <v>2</v>
      </c>
      <c r="AS16" s="35">
        <f t="shared" si="28"/>
        <v>2</v>
      </c>
      <c r="AT16" s="35">
        <f t="shared" si="28"/>
        <v>2</v>
      </c>
      <c r="AU16" s="35">
        <f t="shared" si="28"/>
        <v>2</v>
      </c>
      <c r="AV16" s="35">
        <f t="shared" ref="AV16:BE23" si="29">IF($C16=""," ", SUMIFS(AV$7:AV$14,$C$7:$C$14,$C16,$D$7:$D$14,$D16))</f>
        <v>2</v>
      </c>
      <c r="AW16" s="35">
        <f t="shared" si="29"/>
        <v>2</v>
      </c>
      <c r="AX16" s="35">
        <f t="shared" si="29"/>
        <v>2</v>
      </c>
      <c r="AY16" s="35">
        <f t="shared" si="29"/>
        <v>2</v>
      </c>
      <c r="AZ16" s="35">
        <f t="shared" si="29"/>
        <v>2</v>
      </c>
      <c r="BA16" s="35">
        <f t="shared" si="29"/>
        <v>2</v>
      </c>
      <c r="BB16" s="35">
        <f t="shared" si="29"/>
        <v>2</v>
      </c>
      <c r="BC16" s="35">
        <f t="shared" si="29"/>
        <v>2</v>
      </c>
      <c r="BD16" s="35">
        <f t="shared" si="29"/>
        <v>2</v>
      </c>
      <c r="BE16" s="35">
        <f t="shared" si="29"/>
        <v>2</v>
      </c>
      <c r="BF16" s="35">
        <f t="shared" ref="BF16:BO23" si="30">IF($C16=""," ", SUMIFS(BF$7:BF$14,$C$7:$C$14,$C16,$D$7:$D$14,$D16))</f>
        <v>2</v>
      </c>
      <c r="BG16" s="35">
        <f t="shared" si="30"/>
        <v>2</v>
      </c>
      <c r="BH16" s="35">
        <f t="shared" si="30"/>
        <v>2</v>
      </c>
      <c r="BI16" s="35">
        <f t="shared" si="30"/>
        <v>2</v>
      </c>
      <c r="BJ16" s="35">
        <f t="shared" si="30"/>
        <v>2</v>
      </c>
      <c r="BK16" s="35">
        <f t="shared" si="30"/>
        <v>2</v>
      </c>
      <c r="BL16" s="35">
        <f t="shared" si="30"/>
        <v>2</v>
      </c>
      <c r="BM16" s="35">
        <f t="shared" si="30"/>
        <v>2</v>
      </c>
      <c r="BN16" s="35">
        <f t="shared" si="30"/>
        <v>2</v>
      </c>
      <c r="BO16" s="35">
        <f t="shared" si="30"/>
        <v>2</v>
      </c>
      <c r="BP16" s="35">
        <f t="shared" ref="BP16:BY23" si="31">IF($C16=""," ", SUMIFS(BP$7:BP$14,$C$7:$C$14,$C16,$D$7:$D$14,$D16))</f>
        <v>2</v>
      </c>
      <c r="BQ16" s="35">
        <f t="shared" si="31"/>
        <v>2</v>
      </c>
      <c r="BR16" s="35">
        <f t="shared" si="31"/>
        <v>2</v>
      </c>
      <c r="BS16" s="35">
        <f t="shared" si="31"/>
        <v>2</v>
      </c>
      <c r="BT16" s="35">
        <f t="shared" si="31"/>
        <v>2</v>
      </c>
      <c r="BU16" s="35">
        <f t="shared" si="31"/>
        <v>2</v>
      </c>
      <c r="BV16" s="35">
        <f t="shared" si="31"/>
        <v>2</v>
      </c>
      <c r="BW16" s="35">
        <f t="shared" si="31"/>
        <v>2</v>
      </c>
      <c r="BX16" s="35">
        <f t="shared" si="31"/>
        <v>2</v>
      </c>
      <c r="BY16" s="35">
        <f t="shared" si="31"/>
        <v>2</v>
      </c>
      <c r="BZ16" s="35">
        <f t="shared" ref="BZ16:CI23" si="32">IF($C16=""," ", SUMIFS(BZ$7:BZ$14,$C$7:$C$14,$C16,$D$7:$D$14,$D16))</f>
        <v>2</v>
      </c>
      <c r="CA16" s="35">
        <f t="shared" si="32"/>
        <v>2</v>
      </c>
      <c r="CB16" s="35">
        <f t="shared" si="32"/>
        <v>2</v>
      </c>
      <c r="CC16" s="35">
        <f t="shared" si="32"/>
        <v>2</v>
      </c>
      <c r="CD16" s="35">
        <f t="shared" si="32"/>
        <v>2</v>
      </c>
      <c r="CE16" s="35">
        <f t="shared" si="32"/>
        <v>2</v>
      </c>
      <c r="CF16" s="35">
        <f t="shared" si="32"/>
        <v>2</v>
      </c>
      <c r="CG16" s="35">
        <f t="shared" si="32"/>
        <v>2</v>
      </c>
      <c r="CH16" s="35">
        <f t="shared" si="32"/>
        <v>2</v>
      </c>
      <c r="CI16" s="35">
        <f t="shared" si="32"/>
        <v>2</v>
      </c>
      <c r="CJ16" s="35">
        <f t="shared" ref="CJ16:CS23" si="33">IF($C16=""," ", SUMIFS(CJ$7:CJ$14,$C$7:$C$14,$C16,$D$7:$D$14,$D16))</f>
        <v>2</v>
      </c>
      <c r="CK16" s="35">
        <f t="shared" si="33"/>
        <v>2</v>
      </c>
      <c r="CL16" s="35">
        <f t="shared" si="33"/>
        <v>2</v>
      </c>
      <c r="CM16" s="35">
        <f t="shared" si="33"/>
        <v>2</v>
      </c>
      <c r="CN16" s="35">
        <f t="shared" si="33"/>
        <v>2</v>
      </c>
      <c r="CO16" s="35">
        <f t="shared" si="33"/>
        <v>2</v>
      </c>
      <c r="CP16" s="35">
        <f t="shared" si="33"/>
        <v>2</v>
      </c>
      <c r="CQ16" s="35">
        <f t="shared" si="33"/>
        <v>2</v>
      </c>
      <c r="CR16" s="35">
        <f t="shared" si="33"/>
        <v>2</v>
      </c>
      <c r="CS16" s="35">
        <f t="shared" si="33"/>
        <v>2</v>
      </c>
      <c r="CT16" s="35">
        <f t="shared" ref="CT16:CZ23" si="34">IF($C16=""," ", SUMIFS(CT$7:CT$14,$C$7:$C$14,$C16,$D$7:$D$14,$D16))</f>
        <v>2</v>
      </c>
      <c r="CU16" s="35">
        <f t="shared" si="34"/>
        <v>2</v>
      </c>
      <c r="CV16" s="35">
        <f t="shared" si="34"/>
        <v>2</v>
      </c>
      <c r="CW16" s="35">
        <f t="shared" si="34"/>
        <v>2</v>
      </c>
      <c r="CX16" s="35">
        <f t="shared" si="34"/>
        <v>2</v>
      </c>
      <c r="CY16" s="35">
        <f t="shared" si="34"/>
        <v>2</v>
      </c>
      <c r="CZ16" s="35">
        <f t="shared" si="34"/>
        <v>2</v>
      </c>
    </row>
    <row r="17" spans="1:104" x14ac:dyDescent="0.2">
      <c r="A17" s="90"/>
      <c r="B17" s="1"/>
      <c r="C17" s="29" t="str">
        <v>M&amp;O</v>
      </c>
      <c r="D17" s="29" t="str">
        <v>Computing and hub maintenance</v>
      </c>
      <c r="E17" s="42">
        <f>COUNTIFS($C$7:$C$14,$C17,$D$7:$D$14,$D17)</f>
        <v>1</v>
      </c>
      <c r="F17" s="68">
        <f>AVERAGEIFS($R17:$CZ17,$R$15:$CZ$15,MAX($R$15:$CZ$15))</f>
        <v>0.36734693877551022</v>
      </c>
      <c r="I17" s="43">
        <f t="shared" ref="I17:N20" si="35">SUMIFS(I$7:I$14,$D$7:$D$14,$D17)</f>
        <v>30</v>
      </c>
      <c r="J17" s="43">
        <f t="shared" si="35"/>
        <v>25</v>
      </c>
      <c r="K17" s="43">
        <f t="shared" si="35"/>
        <v>108</v>
      </c>
      <c r="L17" s="43">
        <f t="shared" si="35"/>
        <v>117</v>
      </c>
      <c r="M17" s="43">
        <f t="shared" si="35"/>
        <v>0</v>
      </c>
      <c r="N17" s="43">
        <f t="shared" si="35"/>
        <v>0</v>
      </c>
      <c r="R17" s="35">
        <f t="shared" si="26"/>
        <v>0</v>
      </c>
      <c r="S17" s="35">
        <f t="shared" si="26"/>
        <v>0</v>
      </c>
      <c r="T17" s="35">
        <f t="shared" si="26"/>
        <v>0</v>
      </c>
      <c r="U17" s="35">
        <f t="shared" si="26"/>
        <v>0</v>
      </c>
      <c r="V17" s="35">
        <f t="shared" si="26"/>
        <v>0</v>
      </c>
      <c r="W17" s="35">
        <f t="shared" si="26"/>
        <v>1</v>
      </c>
      <c r="X17" s="35">
        <f t="shared" si="26"/>
        <v>1</v>
      </c>
      <c r="Y17" s="35">
        <f t="shared" si="26"/>
        <v>1</v>
      </c>
      <c r="Z17" s="35">
        <f t="shared" si="26"/>
        <v>1</v>
      </c>
      <c r="AA17" s="35">
        <f t="shared" si="26"/>
        <v>1</v>
      </c>
      <c r="AB17" s="35">
        <f t="shared" si="27"/>
        <v>1</v>
      </c>
      <c r="AC17" s="35">
        <f t="shared" si="27"/>
        <v>1</v>
      </c>
      <c r="AD17" s="35">
        <f t="shared" si="27"/>
        <v>1</v>
      </c>
      <c r="AE17" s="35">
        <f t="shared" si="27"/>
        <v>1</v>
      </c>
      <c r="AF17" s="35">
        <f t="shared" si="27"/>
        <v>1</v>
      </c>
      <c r="AG17" s="35">
        <f t="shared" si="27"/>
        <v>1</v>
      </c>
      <c r="AH17" s="35">
        <f t="shared" si="27"/>
        <v>1</v>
      </c>
      <c r="AI17" s="35">
        <f t="shared" si="27"/>
        <v>1</v>
      </c>
      <c r="AJ17" s="35">
        <f t="shared" si="27"/>
        <v>1</v>
      </c>
      <c r="AK17" s="35">
        <f t="shared" si="27"/>
        <v>1</v>
      </c>
      <c r="AL17" s="35">
        <f t="shared" si="28"/>
        <v>1</v>
      </c>
      <c r="AM17" s="35">
        <f t="shared" si="28"/>
        <v>1</v>
      </c>
      <c r="AN17" s="35">
        <f t="shared" si="28"/>
        <v>1</v>
      </c>
      <c r="AO17" s="35">
        <f t="shared" si="28"/>
        <v>1</v>
      </c>
      <c r="AP17" s="35">
        <f t="shared" si="28"/>
        <v>1</v>
      </c>
      <c r="AQ17" s="35">
        <f t="shared" si="28"/>
        <v>1</v>
      </c>
      <c r="AR17" s="35">
        <f t="shared" si="28"/>
        <v>1</v>
      </c>
      <c r="AS17" s="35">
        <f t="shared" si="28"/>
        <v>1</v>
      </c>
      <c r="AT17" s="35">
        <f t="shared" si="28"/>
        <v>1</v>
      </c>
      <c r="AU17" s="35">
        <f t="shared" si="28"/>
        <v>1</v>
      </c>
      <c r="AV17" s="35">
        <f t="shared" si="29"/>
        <v>1</v>
      </c>
      <c r="AW17" s="35">
        <f t="shared" si="29"/>
        <v>1</v>
      </c>
      <c r="AX17" s="35">
        <f t="shared" si="29"/>
        <v>1</v>
      </c>
      <c r="AY17" s="35">
        <f t="shared" si="29"/>
        <v>1</v>
      </c>
      <c r="AZ17" s="35">
        <f t="shared" si="29"/>
        <v>1</v>
      </c>
      <c r="BA17" s="35">
        <f t="shared" si="29"/>
        <v>0</v>
      </c>
      <c r="BB17" s="35">
        <f t="shared" si="29"/>
        <v>0</v>
      </c>
      <c r="BC17" s="35">
        <f t="shared" si="29"/>
        <v>0</v>
      </c>
      <c r="BD17" s="35">
        <f t="shared" si="29"/>
        <v>0</v>
      </c>
      <c r="BE17" s="35">
        <f t="shared" si="29"/>
        <v>0</v>
      </c>
      <c r="BF17" s="35">
        <f t="shared" si="30"/>
        <v>0</v>
      </c>
      <c r="BG17" s="35">
        <f t="shared" si="30"/>
        <v>0</v>
      </c>
      <c r="BH17" s="35">
        <f t="shared" si="30"/>
        <v>0</v>
      </c>
      <c r="BI17" s="35">
        <f t="shared" si="30"/>
        <v>0</v>
      </c>
      <c r="BJ17" s="35">
        <f t="shared" si="30"/>
        <v>0</v>
      </c>
      <c r="BK17" s="35">
        <f t="shared" si="30"/>
        <v>0</v>
      </c>
      <c r="BL17" s="35">
        <f t="shared" si="30"/>
        <v>0</v>
      </c>
      <c r="BM17" s="35">
        <f t="shared" si="30"/>
        <v>0</v>
      </c>
      <c r="BN17" s="35">
        <f t="shared" si="30"/>
        <v>0</v>
      </c>
      <c r="BO17" s="35">
        <f t="shared" si="30"/>
        <v>0</v>
      </c>
      <c r="BP17" s="35">
        <f t="shared" si="31"/>
        <v>0</v>
      </c>
      <c r="BQ17" s="35">
        <f t="shared" si="31"/>
        <v>0</v>
      </c>
      <c r="BR17" s="35">
        <f t="shared" si="31"/>
        <v>0</v>
      </c>
      <c r="BS17" s="35">
        <f t="shared" si="31"/>
        <v>0</v>
      </c>
      <c r="BT17" s="35">
        <f t="shared" si="31"/>
        <v>0</v>
      </c>
      <c r="BU17" s="35">
        <f t="shared" si="31"/>
        <v>0</v>
      </c>
      <c r="BV17" s="35">
        <f t="shared" si="31"/>
        <v>0</v>
      </c>
      <c r="BW17" s="35">
        <f t="shared" si="31"/>
        <v>0</v>
      </c>
      <c r="BX17" s="35">
        <f t="shared" si="31"/>
        <v>0</v>
      </c>
      <c r="BY17" s="35">
        <f t="shared" si="31"/>
        <v>0</v>
      </c>
      <c r="BZ17" s="35">
        <f t="shared" si="32"/>
        <v>0</v>
      </c>
      <c r="CA17" s="35">
        <f t="shared" si="32"/>
        <v>0</v>
      </c>
      <c r="CB17" s="35">
        <f t="shared" si="32"/>
        <v>0</v>
      </c>
      <c r="CC17" s="35">
        <f t="shared" si="32"/>
        <v>0</v>
      </c>
      <c r="CD17" s="35">
        <f t="shared" si="32"/>
        <v>0</v>
      </c>
      <c r="CE17" s="35">
        <f t="shared" si="32"/>
        <v>0</v>
      </c>
      <c r="CF17" s="35">
        <f t="shared" si="32"/>
        <v>0</v>
      </c>
      <c r="CG17" s="35">
        <f t="shared" si="32"/>
        <v>0</v>
      </c>
      <c r="CH17" s="35">
        <f t="shared" si="32"/>
        <v>0</v>
      </c>
      <c r="CI17" s="35">
        <f t="shared" si="32"/>
        <v>0</v>
      </c>
      <c r="CJ17" s="35">
        <f t="shared" si="33"/>
        <v>0</v>
      </c>
      <c r="CK17" s="35">
        <f t="shared" si="33"/>
        <v>0</v>
      </c>
      <c r="CL17" s="35">
        <f t="shared" si="33"/>
        <v>0</v>
      </c>
      <c r="CM17" s="35">
        <f t="shared" si="33"/>
        <v>0</v>
      </c>
      <c r="CN17" s="35">
        <f t="shared" si="33"/>
        <v>0</v>
      </c>
      <c r="CO17" s="35">
        <f t="shared" si="33"/>
        <v>0</v>
      </c>
      <c r="CP17" s="35">
        <f t="shared" si="33"/>
        <v>0</v>
      </c>
      <c r="CQ17" s="35">
        <f t="shared" si="33"/>
        <v>0</v>
      </c>
      <c r="CR17" s="35">
        <f t="shared" si="33"/>
        <v>0</v>
      </c>
      <c r="CS17" s="35">
        <f t="shared" si="33"/>
        <v>0</v>
      </c>
      <c r="CT17" s="35">
        <f t="shared" si="34"/>
        <v>0</v>
      </c>
      <c r="CU17" s="35">
        <f t="shared" si="34"/>
        <v>0</v>
      </c>
      <c r="CV17" s="35">
        <f t="shared" si="34"/>
        <v>0</v>
      </c>
      <c r="CW17" s="35">
        <f t="shared" si="34"/>
        <v>0</v>
      </c>
      <c r="CX17" s="35">
        <f t="shared" si="34"/>
        <v>0</v>
      </c>
      <c r="CY17" s="35">
        <f t="shared" si="34"/>
        <v>0</v>
      </c>
      <c r="CZ17" s="35">
        <f t="shared" si="34"/>
        <v>0</v>
      </c>
    </row>
    <row r="18" spans="1:104" x14ac:dyDescent="0.2">
      <c r="A18" s="90"/>
      <c r="B18" s="1"/>
      <c r="C18" s="29" t="str">
        <v>M&amp;O</v>
      </c>
      <c r="D18" s="29" t="str">
        <v>Calibration</v>
      </c>
      <c r="E18" s="42">
        <f>COUNTIFS($C$7:$C$14,$C18,$D$7:$D$14,$D18)</f>
        <v>1</v>
      </c>
      <c r="F18" s="68">
        <f>AVERAGEIFS($R18:$CZ18,$R$15:$CZ$15,MAX($R$15:$CZ$15))</f>
        <v>0.63265306122448983</v>
      </c>
      <c r="I18" s="43">
        <f t="shared" si="35"/>
        <v>45</v>
      </c>
      <c r="J18" s="43">
        <f t="shared" si="35"/>
        <v>38</v>
      </c>
      <c r="K18" s="43">
        <f t="shared" si="35"/>
        <v>0</v>
      </c>
      <c r="L18" s="43">
        <f t="shared" si="35"/>
        <v>126</v>
      </c>
      <c r="M18" s="43">
        <f t="shared" si="35"/>
        <v>216</v>
      </c>
      <c r="N18" s="43">
        <f t="shared" si="35"/>
        <v>0</v>
      </c>
      <c r="R18" s="35">
        <f t="shared" si="26"/>
        <v>0</v>
      </c>
      <c r="S18" s="35">
        <f t="shared" si="26"/>
        <v>0</v>
      </c>
      <c r="T18" s="35">
        <f t="shared" si="26"/>
        <v>0</v>
      </c>
      <c r="U18" s="35">
        <f t="shared" si="26"/>
        <v>0</v>
      </c>
      <c r="V18" s="35">
        <f t="shared" si="26"/>
        <v>0</v>
      </c>
      <c r="W18" s="35">
        <f t="shared" si="26"/>
        <v>0</v>
      </c>
      <c r="X18" s="35">
        <f t="shared" si="26"/>
        <v>0</v>
      </c>
      <c r="Y18" s="35">
        <f t="shared" si="26"/>
        <v>0</v>
      </c>
      <c r="Z18" s="35">
        <f t="shared" si="26"/>
        <v>0</v>
      </c>
      <c r="AA18" s="35">
        <f t="shared" si="26"/>
        <v>0</v>
      </c>
      <c r="AB18" s="35">
        <f t="shared" si="27"/>
        <v>0</v>
      </c>
      <c r="AC18" s="35">
        <f t="shared" si="27"/>
        <v>0</v>
      </c>
      <c r="AD18" s="35">
        <f t="shared" si="27"/>
        <v>0</v>
      </c>
      <c r="AE18" s="35">
        <f t="shared" si="27"/>
        <v>0</v>
      </c>
      <c r="AF18" s="35">
        <f t="shared" si="27"/>
        <v>0</v>
      </c>
      <c r="AG18" s="35">
        <f t="shared" si="27"/>
        <v>0</v>
      </c>
      <c r="AH18" s="35">
        <f t="shared" si="27"/>
        <v>0</v>
      </c>
      <c r="AI18" s="35">
        <f t="shared" si="27"/>
        <v>0</v>
      </c>
      <c r="AJ18" s="35">
        <f t="shared" si="27"/>
        <v>0</v>
      </c>
      <c r="AK18" s="35">
        <f t="shared" si="27"/>
        <v>0</v>
      </c>
      <c r="AL18" s="35">
        <f t="shared" si="28"/>
        <v>0</v>
      </c>
      <c r="AM18" s="35">
        <f t="shared" si="28"/>
        <v>0</v>
      </c>
      <c r="AN18" s="35">
        <f t="shared" si="28"/>
        <v>0</v>
      </c>
      <c r="AO18" s="35">
        <f t="shared" si="28"/>
        <v>0</v>
      </c>
      <c r="AP18" s="35">
        <f t="shared" si="28"/>
        <v>0</v>
      </c>
      <c r="AQ18" s="35">
        <f t="shared" si="28"/>
        <v>0</v>
      </c>
      <c r="AR18" s="35">
        <f t="shared" si="28"/>
        <v>0</v>
      </c>
      <c r="AS18" s="35">
        <f t="shared" si="28"/>
        <v>0</v>
      </c>
      <c r="AT18" s="35">
        <f t="shared" si="28"/>
        <v>0</v>
      </c>
      <c r="AU18" s="35">
        <f t="shared" si="28"/>
        <v>0</v>
      </c>
      <c r="AV18" s="35">
        <f t="shared" si="29"/>
        <v>0</v>
      </c>
      <c r="AW18" s="35">
        <f t="shared" si="29"/>
        <v>0</v>
      </c>
      <c r="AX18" s="35">
        <f t="shared" si="29"/>
        <v>0</v>
      </c>
      <c r="AY18" s="35">
        <f t="shared" si="29"/>
        <v>0</v>
      </c>
      <c r="AZ18" s="35">
        <f t="shared" si="29"/>
        <v>0</v>
      </c>
      <c r="BA18" s="35">
        <f t="shared" si="29"/>
        <v>1</v>
      </c>
      <c r="BB18" s="35">
        <f t="shared" si="29"/>
        <v>1</v>
      </c>
      <c r="BC18" s="35">
        <f t="shared" si="29"/>
        <v>1</v>
      </c>
      <c r="BD18" s="35">
        <f t="shared" si="29"/>
        <v>1</v>
      </c>
      <c r="BE18" s="35">
        <f t="shared" si="29"/>
        <v>1</v>
      </c>
      <c r="BF18" s="35">
        <f t="shared" si="30"/>
        <v>1</v>
      </c>
      <c r="BG18" s="35">
        <f t="shared" si="30"/>
        <v>1</v>
      </c>
      <c r="BH18" s="35">
        <f t="shared" si="30"/>
        <v>1</v>
      </c>
      <c r="BI18" s="35">
        <f t="shared" si="30"/>
        <v>1</v>
      </c>
      <c r="BJ18" s="35">
        <f t="shared" si="30"/>
        <v>1</v>
      </c>
      <c r="BK18" s="35">
        <f t="shared" si="30"/>
        <v>1</v>
      </c>
      <c r="BL18" s="35">
        <f t="shared" si="30"/>
        <v>1</v>
      </c>
      <c r="BM18" s="35">
        <f t="shared" si="30"/>
        <v>1</v>
      </c>
      <c r="BN18" s="35">
        <f t="shared" si="30"/>
        <v>1</v>
      </c>
      <c r="BO18" s="35">
        <f t="shared" si="30"/>
        <v>1</v>
      </c>
      <c r="BP18" s="35">
        <f t="shared" si="31"/>
        <v>1</v>
      </c>
      <c r="BQ18" s="35">
        <f t="shared" si="31"/>
        <v>1</v>
      </c>
      <c r="BR18" s="35">
        <f t="shared" si="31"/>
        <v>1</v>
      </c>
      <c r="BS18" s="35">
        <f t="shared" si="31"/>
        <v>1</v>
      </c>
      <c r="BT18" s="35">
        <f t="shared" si="31"/>
        <v>1</v>
      </c>
      <c r="BU18" s="35">
        <f t="shared" si="31"/>
        <v>1</v>
      </c>
      <c r="BV18" s="35">
        <f t="shared" si="31"/>
        <v>1</v>
      </c>
      <c r="BW18" s="35">
        <f t="shared" si="31"/>
        <v>1</v>
      </c>
      <c r="BX18" s="35">
        <f t="shared" si="31"/>
        <v>1</v>
      </c>
      <c r="BY18" s="35">
        <f t="shared" si="31"/>
        <v>1</v>
      </c>
      <c r="BZ18" s="35">
        <f t="shared" si="32"/>
        <v>1</v>
      </c>
      <c r="CA18" s="35">
        <f t="shared" si="32"/>
        <v>1</v>
      </c>
      <c r="CB18" s="35">
        <f t="shared" si="32"/>
        <v>1</v>
      </c>
      <c r="CC18" s="35">
        <f t="shared" si="32"/>
        <v>1</v>
      </c>
      <c r="CD18" s="35">
        <f t="shared" si="32"/>
        <v>1</v>
      </c>
      <c r="CE18" s="35">
        <f t="shared" si="32"/>
        <v>1</v>
      </c>
      <c r="CF18" s="35">
        <f t="shared" si="32"/>
        <v>1</v>
      </c>
      <c r="CG18" s="35">
        <f t="shared" si="32"/>
        <v>1</v>
      </c>
      <c r="CH18" s="35">
        <f t="shared" si="32"/>
        <v>1</v>
      </c>
      <c r="CI18" s="35">
        <f t="shared" si="32"/>
        <v>1</v>
      </c>
      <c r="CJ18" s="35">
        <f t="shared" si="33"/>
        <v>1</v>
      </c>
      <c r="CK18" s="35">
        <f t="shared" si="33"/>
        <v>1</v>
      </c>
      <c r="CL18" s="35">
        <f t="shared" si="33"/>
        <v>1</v>
      </c>
      <c r="CM18" s="35">
        <f t="shared" si="33"/>
        <v>1</v>
      </c>
      <c r="CN18" s="35">
        <f t="shared" si="33"/>
        <v>1</v>
      </c>
      <c r="CO18" s="35">
        <f t="shared" si="33"/>
        <v>1</v>
      </c>
      <c r="CP18" s="35">
        <f t="shared" si="33"/>
        <v>1</v>
      </c>
      <c r="CQ18" s="35">
        <f t="shared" si="33"/>
        <v>1</v>
      </c>
      <c r="CR18" s="35">
        <f t="shared" si="33"/>
        <v>1</v>
      </c>
      <c r="CS18" s="35">
        <f t="shared" si="33"/>
        <v>1</v>
      </c>
      <c r="CT18" s="35">
        <f t="shared" si="34"/>
        <v>0</v>
      </c>
      <c r="CU18" s="35">
        <f t="shared" si="34"/>
        <v>0</v>
      </c>
      <c r="CV18" s="35">
        <f t="shared" si="34"/>
        <v>0</v>
      </c>
      <c r="CW18" s="35">
        <f t="shared" si="34"/>
        <v>0</v>
      </c>
      <c r="CX18" s="35">
        <f t="shared" si="34"/>
        <v>0</v>
      </c>
      <c r="CY18" s="35">
        <f t="shared" si="34"/>
        <v>0</v>
      </c>
      <c r="CZ18" s="35">
        <f t="shared" si="34"/>
        <v>0</v>
      </c>
    </row>
    <row r="19" spans="1:104" x14ac:dyDescent="0.2">
      <c r="A19" s="90"/>
      <c r="B19" s="1"/>
      <c r="C19" s="29" t="str">
        <v>M&amp;O</v>
      </c>
      <c r="D19" s="29" t="str">
        <v>DAQ / Engineering support</v>
      </c>
      <c r="E19" s="42">
        <f>COUNTIFS($C$7:$C$14,$C19,$D$7:$D$14,$D19)</f>
        <v>2</v>
      </c>
      <c r="F19" s="68">
        <f>AVERAGEIFS($R19:$CZ19,$R$15:$CZ$15,MAX($R$15:$CZ$15))</f>
        <v>2</v>
      </c>
      <c r="I19" s="43">
        <f t="shared" si="35"/>
        <v>115</v>
      </c>
      <c r="J19" s="43">
        <f t="shared" si="35"/>
        <v>94</v>
      </c>
      <c r="K19" s="43">
        <f t="shared" si="35"/>
        <v>126</v>
      </c>
      <c r="L19" s="43">
        <f t="shared" si="35"/>
        <v>468</v>
      </c>
      <c r="M19" s="43">
        <f t="shared" si="35"/>
        <v>252</v>
      </c>
      <c r="N19" s="43">
        <f t="shared" si="35"/>
        <v>0</v>
      </c>
      <c r="R19" s="35">
        <f t="shared" si="26"/>
        <v>0</v>
      </c>
      <c r="S19" s="35">
        <f t="shared" si="26"/>
        <v>0</v>
      </c>
      <c r="T19" s="35">
        <f t="shared" si="26"/>
        <v>0</v>
      </c>
      <c r="U19" s="35">
        <f t="shared" si="26"/>
        <v>0</v>
      </c>
      <c r="V19" s="35">
        <f t="shared" si="26"/>
        <v>0</v>
      </c>
      <c r="W19" s="35">
        <f t="shared" si="26"/>
        <v>1</v>
      </c>
      <c r="X19" s="35">
        <f t="shared" si="26"/>
        <v>1</v>
      </c>
      <c r="Y19" s="35">
        <f t="shared" si="26"/>
        <v>1</v>
      </c>
      <c r="Z19" s="35">
        <f t="shared" si="26"/>
        <v>1</v>
      </c>
      <c r="AA19" s="35">
        <f t="shared" si="26"/>
        <v>1</v>
      </c>
      <c r="AB19" s="35">
        <f t="shared" si="27"/>
        <v>1</v>
      </c>
      <c r="AC19" s="35">
        <f t="shared" si="27"/>
        <v>1</v>
      </c>
      <c r="AD19" s="35">
        <f t="shared" si="27"/>
        <v>1</v>
      </c>
      <c r="AE19" s="35">
        <f t="shared" si="27"/>
        <v>1</v>
      </c>
      <c r="AF19" s="35">
        <f t="shared" si="27"/>
        <v>1</v>
      </c>
      <c r="AG19" s="35">
        <f t="shared" si="27"/>
        <v>1</v>
      </c>
      <c r="AH19" s="35">
        <f t="shared" si="27"/>
        <v>1</v>
      </c>
      <c r="AI19" s="35">
        <f t="shared" si="27"/>
        <v>2</v>
      </c>
      <c r="AJ19" s="35">
        <f t="shared" si="27"/>
        <v>2</v>
      </c>
      <c r="AK19" s="35">
        <f t="shared" si="27"/>
        <v>2</v>
      </c>
      <c r="AL19" s="35">
        <f t="shared" si="28"/>
        <v>2</v>
      </c>
      <c r="AM19" s="35">
        <f t="shared" si="28"/>
        <v>2</v>
      </c>
      <c r="AN19" s="35">
        <f t="shared" si="28"/>
        <v>2</v>
      </c>
      <c r="AO19" s="35">
        <f t="shared" si="28"/>
        <v>2</v>
      </c>
      <c r="AP19" s="35">
        <f t="shared" si="28"/>
        <v>2</v>
      </c>
      <c r="AQ19" s="35">
        <f t="shared" si="28"/>
        <v>2</v>
      </c>
      <c r="AR19" s="35">
        <f t="shared" si="28"/>
        <v>2</v>
      </c>
      <c r="AS19" s="35">
        <f t="shared" si="28"/>
        <v>2</v>
      </c>
      <c r="AT19" s="35">
        <f t="shared" si="28"/>
        <v>2</v>
      </c>
      <c r="AU19" s="35">
        <f t="shared" si="28"/>
        <v>2</v>
      </c>
      <c r="AV19" s="35">
        <f t="shared" si="29"/>
        <v>2</v>
      </c>
      <c r="AW19" s="35">
        <f t="shared" si="29"/>
        <v>2</v>
      </c>
      <c r="AX19" s="35">
        <f t="shared" si="29"/>
        <v>2</v>
      </c>
      <c r="AY19" s="35">
        <f t="shared" si="29"/>
        <v>2</v>
      </c>
      <c r="AZ19" s="35">
        <f t="shared" si="29"/>
        <v>2</v>
      </c>
      <c r="BA19" s="35">
        <f t="shared" si="29"/>
        <v>2</v>
      </c>
      <c r="BB19" s="35">
        <f t="shared" si="29"/>
        <v>2</v>
      </c>
      <c r="BC19" s="35">
        <f t="shared" si="29"/>
        <v>2</v>
      </c>
      <c r="BD19" s="35">
        <f t="shared" si="29"/>
        <v>2</v>
      </c>
      <c r="BE19" s="35">
        <f t="shared" si="29"/>
        <v>2</v>
      </c>
      <c r="BF19" s="35">
        <f t="shared" si="30"/>
        <v>2</v>
      </c>
      <c r="BG19" s="35">
        <f t="shared" si="30"/>
        <v>2</v>
      </c>
      <c r="BH19" s="35">
        <f t="shared" si="30"/>
        <v>2</v>
      </c>
      <c r="BI19" s="35">
        <f t="shared" si="30"/>
        <v>2</v>
      </c>
      <c r="BJ19" s="35">
        <f t="shared" si="30"/>
        <v>2</v>
      </c>
      <c r="BK19" s="35">
        <f t="shared" si="30"/>
        <v>2</v>
      </c>
      <c r="BL19" s="35">
        <f t="shared" si="30"/>
        <v>2</v>
      </c>
      <c r="BM19" s="35">
        <f t="shared" si="30"/>
        <v>2</v>
      </c>
      <c r="BN19" s="35">
        <f t="shared" si="30"/>
        <v>2</v>
      </c>
      <c r="BO19" s="35">
        <f t="shared" si="30"/>
        <v>2</v>
      </c>
      <c r="BP19" s="35">
        <f t="shared" si="31"/>
        <v>2</v>
      </c>
      <c r="BQ19" s="35">
        <f t="shared" si="31"/>
        <v>2</v>
      </c>
      <c r="BR19" s="35">
        <f t="shared" si="31"/>
        <v>2</v>
      </c>
      <c r="BS19" s="35">
        <f t="shared" si="31"/>
        <v>2</v>
      </c>
      <c r="BT19" s="35">
        <f t="shared" si="31"/>
        <v>2</v>
      </c>
      <c r="BU19" s="35">
        <f t="shared" si="31"/>
        <v>2</v>
      </c>
      <c r="BV19" s="35">
        <f t="shared" si="31"/>
        <v>2</v>
      </c>
      <c r="BW19" s="35">
        <f t="shared" si="31"/>
        <v>2</v>
      </c>
      <c r="BX19" s="35">
        <f t="shared" si="31"/>
        <v>2</v>
      </c>
      <c r="BY19" s="35">
        <f t="shared" si="31"/>
        <v>2</v>
      </c>
      <c r="BZ19" s="35">
        <f t="shared" si="32"/>
        <v>2</v>
      </c>
      <c r="CA19" s="35">
        <f t="shared" si="32"/>
        <v>2</v>
      </c>
      <c r="CB19" s="35">
        <f t="shared" si="32"/>
        <v>2</v>
      </c>
      <c r="CC19" s="35">
        <f t="shared" si="32"/>
        <v>2</v>
      </c>
      <c r="CD19" s="35">
        <f t="shared" si="32"/>
        <v>2</v>
      </c>
      <c r="CE19" s="35">
        <f t="shared" si="32"/>
        <v>2</v>
      </c>
      <c r="CF19" s="35">
        <f t="shared" si="32"/>
        <v>1</v>
      </c>
      <c r="CG19" s="35">
        <f t="shared" si="32"/>
        <v>1</v>
      </c>
      <c r="CH19" s="35">
        <f t="shared" si="32"/>
        <v>1</v>
      </c>
      <c r="CI19" s="35">
        <f t="shared" si="32"/>
        <v>1</v>
      </c>
      <c r="CJ19" s="35">
        <f t="shared" si="33"/>
        <v>1</v>
      </c>
      <c r="CK19" s="35">
        <f t="shared" si="33"/>
        <v>0</v>
      </c>
      <c r="CL19" s="35">
        <f t="shared" si="33"/>
        <v>0</v>
      </c>
      <c r="CM19" s="35">
        <f t="shared" si="33"/>
        <v>0</v>
      </c>
      <c r="CN19" s="35">
        <f t="shared" si="33"/>
        <v>0</v>
      </c>
      <c r="CO19" s="35">
        <f t="shared" si="33"/>
        <v>0</v>
      </c>
      <c r="CP19" s="35">
        <f t="shared" si="33"/>
        <v>0</v>
      </c>
      <c r="CQ19" s="35">
        <f t="shared" si="33"/>
        <v>0</v>
      </c>
      <c r="CR19" s="35">
        <f t="shared" si="33"/>
        <v>0</v>
      </c>
      <c r="CS19" s="35">
        <f t="shared" si="33"/>
        <v>0</v>
      </c>
      <c r="CT19" s="35">
        <f t="shared" si="34"/>
        <v>0</v>
      </c>
      <c r="CU19" s="35">
        <f t="shared" si="34"/>
        <v>0</v>
      </c>
      <c r="CV19" s="35">
        <f t="shared" si="34"/>
        <v>0</v>
      </c>
      <c r="CW19" s="35">
        <f t="shared" si="34"/>
        <v>0</v>
      </c>
      <c r="CX19" s="35">
        <f t="shared" si="34"/>
        <v>0</v>
      </c>
      <c r="CY19" s="35">
        <f t="shared" si="34"/>
        <v>0</v>
      </c>
      <c r="CZ19" s="35">
        <f t="shared" si="34"/>
        <v>0</v>
      </c>
    </row>
    <row r="20" spans="1:104" x14ac:dyDescent="0.2">
      <c r="A20" s="90"/>
      <c r="B20" s="1"/>
      <c r="C20" s="29" t="str">
        <v>M&amp;O</v>
      </c>
      <c r="D20" s="29" t="str">
        <v>M&amp;O / Upgrade integration</v>
      </c>
      <c r="E20" s="42">
        <f>COUNTIFS($C$7:$C$14,$C20,$D$7:$D$14,$D20)</f>
        <v>2</v>
      </c>
      <c r="F20" s="68">
        <f>AVERAGEIFS($R20:$CZ20,$R$15:$CZ$15,MAX($R$15:$CZ$15))</f>
        <v>2</v>
      </c>
      <c r="I20" s="43">
        <f t="shared" si="35"/>
        <v>115</v>
      </c>
      <c r="J20" s="43">
        <f t="shared" si="35"/>
        <v>94</v>
      </c>
      <c r="K20" s="43">
        <f t="shared" si="35"/>
        <v>126</v>
      </c>
      <c r="L20" s="43">
        <f t="shared" si="35"/>
        <v>468</v>
      </c>
      <c r="M20" s="43">
        <f t="shared" si="35"/>
        <v>252</v>
      </c>
      <c r="N20" s="43">
        <f t="shared" si="35"/>
        <v>0</v>
      </c>
      <c r="R20" s="35">
        <f t="shared" si="26"/>
        <v>0</v>
      </c>
      <c r="S20" s="35">
        <f t="shared" si="26"/>
        <v>0</v>
      </c>
      <c r="T20" s="35">
        <f t="shared" si="26"/>
        <v>0</v>
      </c>
      <c r="U20" s="35">
        <f t="shared" si="26"/>
        <v>0</v>
      </c>
      <c r="V20" s="35">
        <f t="shared" si="26"/>
        <v>0</v>
      </c>
      <c r="W20" s="35">
        <f t="shared" si="26"/>
        <v>1</v>
      </c>
      <c r="X20" s="35">
        <f t="shared" si="26"/>
        <v>1</v>
      </c>
      <c r="Y20" s="35">
        <f t="shared" si="26"/>
        <v>1</v>
      </c>
      <c r="Z20" s="35">
        <f t="shared" si="26"/>
        <v>1</v>
      </c>
      <c r="AA20" s="35">
        <f t="shared" si="26"/>
        <v>1</v>
      </c>
      <c r="AB20" s="35">
        <f t="shared" si="27"/>
        <v>1</v>
      </c>
      <c r="AC20" s="35">
        <f t="shared" si="27"/>
        <v>1</v>
      </c>
      <c r="AD20" s="35">
        <f t="shared" si="27"/>
        <v>1</v>
      </c>
      <c r="AE20" s="35">
        <f t="shared" si="27"/>
        <v>1</v>
      </c>
      <c r="AF20" s="35">
        <f t="shared" si="27"/>
        <v>1</v>
      </c>
      <c r="AG20" s="35">
        <f t="shared" si="27"/>
        <v>1</v>
      </c>
      <c r="AH20" s="35">
        <f t="shared" si="27"/>
        <v>1</v>
      </c>
      <c r="AI20" s="35">
        <f t="shared" si="27"/>
        <v>2</v>
      </c>
      <c r="AJ20" s="35">
        <f t="shared" si="27"/>
        <v>2</v>
      </c>
      <c r="AK20" s="35">
        <f t="shared" si="27"/>
        <v>2</v>
      </c>
      <c r="AL20" s="35">
        <f t="shared" si="28"/>
        <v>2</v>
      </c>
      <c r="AM20" s="35">
        <f t="shared" si="28"/>
        <v>2</v>
      </c>
      <c r="AN20" s="35">
        <f t="shared" si="28"/>
        <v>2</v>
      </c>
      <c r="AO20" s="35">
        <f t="shared" si="28"/>
        <v>2</v>
      </c>
      <c r="AP20" s="35">
        <f t="shared" si="28"/>
        <v>2</v>
      </c>
      <c r="AQ20" s="35">
        <f t="shared" si="28"/>
        <v>2</v>
      </c>
      <c r="AR20" s="35">
        <f t="shared" si="28"/>
        <v>2</v>
      </c>
      <c r="AS20" s="35">
        <f t="shared" si="28"/>
        <v>2</v>
      </c>
      <c r="AT20" s="35">
        <f t="shared" si="28"/>
        <v>2</v>
      </c>
      <c r="AU20" s="35">
        <f t="shared" si="28"/>
        <v>2</v>
      </c>
      <c r="AV20" s="35">
        <f t="shared" si="29"/>
        <v>2</v>
      </c>
      <c r="AW20" s="35">
        <f t="shared" si="29"/>
        <v>2</v>
      </c>
      <c r="AX20" s="35">
        <f t="shared" si="29"/>
        <v>2</v>
      </c>
      <c r="AY20" s="35">
        <f t="shared" si="29"/>
        <v>2</v>
      </c>
      <c r="AZ20" s="35">
        <f t="shared" si="29"/>
        <v>2</v>
      </c>
      <c r="BA20" s="35">
        <f t="shared" si="29"/>
        <v>2</v>
      </c>
      <c r="BB20" s="35">
        <f t="shared" si="29"/>
        <v>2</v>
      </c>
      <c r="BC20" s="35">
        <f t="shared" si="29"/>
        <v>2</v>
      </c>
      <c r="BD20" s="35">
        <f t="shared" si="29"/>
        <v>2</v>
      </c>
      <c r="BE20" s="35">
        <f t="shared" si="29"/>
        <v>2</v>
      </c>
      <c r="BF20" s="35">
        <f t="shared" si="30"/>
        <v>2</v>
      </c>
      <c r="BG20" s="35">
        <f t="shared" si="30"/>
        <v>2</v>
      </c>
      <c r="BH20" s="35">
        <f t="shared" si="30"/>
        <v>2</v>
      </c>
      <c r="BI20" s="35">
        <f t="shared" si="30"/>
        <v>2</v>
      </c>
      <c r="BJ20" s="35">
        <f t="shared" si="30"/>
        <v>2</v>
      </c>
      <c r="BK20" s="35">
        <f t="shared" si="30"/>
        <v>2</v>
      </c>
      <c r="BL20" s="35">
        <f t="shared" si="30"/>
        <v>2</v>
      </c>
      <c r="BM20" s="35">
        <f t="shared" si="30"/>
        <v>2</v>
      </c>
      <c r="BN20" s="35">
        <f t="shared" si="30"/>
        <v>2</v>
      </c>
      <c r="BO20" s="35">
        <f t="shared" si="30"/>
        <v>2</v>
      </c>
      <c r="BP20" s="35">
        <f t="shared" si="31"/>
        <v>2</v>
      </c>
      <c r="BQ20" s="35">
        <f t="shared" si="31"/>
        <v>2</v>
      </c>
      <c r="BR20" s="35">
        <f t="shared" si="31"/>
        <v>2</v>
      </c>
      <c r="BS20" s="35">
        <f t="shared" si="31"/>
        <v>2</v>
      </c>
      <c r="BT20" s="35">
        <f t="shared" si="31"/>
        <v>2</v>
      </c>
      <c r="BU20" s="35">
        <f t="shared" si="31"/>
        <v>2</v>
      </c>
      <c r="BV20" s="35">
        <f t="shared" si="31"/>
        <v>2</v>
      </c>
      <c r="BW20" s="35">
        <f t="shared" si="31"/>
        <v>2</v>
      </c>
      <c r="BX20" s="35">
        <f t="shared" si="31"/>
        <v>2</v>
      </c>
      <c r="BY20" s="35">
        <f t="shared" si="31"/>
        <v>2</v>
      </c>
      <c r="BZ20" s="35">
        <f t="shared" si="32"/>
        <v>2</v>
      </c>
      <c r="CA20" s="35">
        <f t="shared" si="32"/>
        <v>2</v>
      </c>
      <c r="CB20" s="35">
        <f t="shared" si="32"/>
        <v>2</v>
      </c>
      <c r="CC20" s="35">
        <f t="shared" si="32"/>
        <v>2</v>
      </c>
      <c r="CD20" s="35">
        <f t="shared" si="32"/>
        <v>2</v>
      </c>
      <c r="CE20" s="35">
        <f t="shared" si="32"/>
        <v>2</v>
      </c>
      <c r="CF20" s="35">
        <f t="shared" si="32"/>
        <v>1</v>
      </c>
      <c r="CG20" s="35">
        <f t="shared" si="32"/>
        <v>1</v>
      </c>
      <c r="CH20" s="35">
        <f t="shared" si="32"/>
        <v>1</v>
      </c>
      <c r="CI20" s="35">
        <f t="shared" si="32"/>
        <v>1</v>
      </c>
      <c r="CJ20" s="35">
        <f t="shared" si="33"/>
        <v>1</v>
      </c>
      <c r="CK20" s="35">
        <f t="shared" si="33"/>
        <v>0</v>
      </c>
      <c r="CL20" s="35">
        <f t="shared" si="33"/>
        <v>0</v>
      </c>
      <c r="CM20" s="35">
        <f t="shared" si="33"/>
        <v>0</v>
      </c>
      <c r="CN20" s="35">
        <f t="shared" si="33"/>
        <v>0</v>
      </c>
      <c r="CO20" s="35">
        <f t="shared" si="33"/>
        <v>0</v>
      </c>
      <c r="CP20" s="35">
        <f t="shared" si="33"/>
        <v>0</v>
      </c>
      <c r="CQ20" s="35">
        <f t="shared" si="33"/>
        <v>0</v>
      </c>
      <c r="CR20" s="35">
        <f t="shared" si="33"/>
        <v>0</v>
      </c>
      <c r="CS20" s="35">
        <f t="shared" si="33"/>
        <v>0</v>
      </c>
      <c r="CT20" s="35">
        <f t="shared" si="34"/>
        <v>0</v>
      </c>
      <c r="CU20" s="35">
        <f t="shared" si="34"/>
        <v>0</v>
      </c>
      <c r="CV20" s="35">
        <f t="shared" si="34"/>
        <v>0</v>
      </c>
      <c r="CW20" s="35">
        <f t="shared" si="34"/>
        <v>0</v>
      </c>
      <c r="CX20" s="35">
        <f t="shared" si="34"/>
        <v>0</v>
      </c>
      <c r="CY20" s="35">
        <f t="shared" si="34"/>
        <v>0</v>
      </c>
      <c r="CZ20" s="35">
        <f t="shared" si="34"/>
        <v>0</v>
      </c>
    </row>
    <row r="21" spans="1:104" x14ac:dyDescent="0.2">
      <c r="A21" s="90"/>
      <c r="B21" s="1"/>
      <c r="C21" s="29"/>
      <c r="D21" s="29"/>
      <c r="E21" s="42"/>
      <c r="J21" s="43"/>
      <c r="K21" s="43"/>
      <c r="L21" s="43"/>
      <c r="M21" s="43"/>
      <c r="N21" s="43"/>
      <c r="R21" s="36" t="str">
        <f t="shared" si="26"/>
        <v xml:space="preserve"> </v>
      </c>
      <c r="S21" s="36" t="str">
        <f t="shared" si="26"/>
        <v xml:space="preserve"> </v>
      </c>
      <c r="T21" s="36" t="str">
        <f t="shared" si="26"/>
        <v xml:space="preserve"> </v>
      </c>
      <c r="U21" s="36" t="str">
        <f t="shared" si="26"/>
        <v xml:space="preserve"> </v>
      </c>
      <c r="V21" s="36" t="str">
        <f t="shared" si="26"/>
        <v xml:space="preserve"> </v>
      </c>
      <c r="W21" s="36" t="str">
        <f t="shared" si="26"/>
        <v xml:space="preserve"> </v>
      </c>
      <c r="X21" s="36" t="str">
        <f t="shared" si="26"/>
        <v xml:space="preserve"> </v>
      </c>
      <c r="Y21" s="36" t="str">
        <f t="shared" si="26"/>
        <v xml:space="preserve"> </v>
      </c>
      <c r="Z21" s="36" t="str">
        <f t="shared" si="26"/>
        <v xml:space="preserve"> </v>
      </c>
      <c r="AA21" s="36" t="str">
        <f t="shared" si="26"/>
        <v xml:space="preserve"> </v>
      </c>
      <c r="AB21" s="36" t="str">
        <f t="shared" si="27"/>
        <v xml:space="preserve"> </v>
      </c>
      <c r="AC21" s="36" t="str">
        <f t="shared" si="27"/>
        <v xml:space="preserve"> </v>
      </c>
      <c r="AD21" s="36" t="str">
        <f t="shared" si="27"/>
        <v xml:space="preserve"> </v>
      </c>
      <c r="AE21" s="36" t="str">
        <f t="shared" si="27"/>
        <v xml:space="preserve"> </v>
      </c>
      <c r="AF21" s="36" t="str">
        <f t="shared" si="27"/>
        <v xml:space="preserve"> </v>
      </c>
      <c r="AG21" s="36" t="str">
        <f t="shared" si="27"/>
        <v xml:space="preserve"> </v>
      </c>
      <c r="AH21" s="36" t="str">
        <f t="shared" si="27"/>
        <v xml:space="preserve"> </v>
      </c>
      <c r="AI21" s="36" t="str">
        <f t="shared" si="27"/>
        <v xml:space="preserve"> </v>
      </c>
      <c r="AJ21" s="36" t="str">
        <f t="shared" si="27"/>
        <v xml:space="preserve"> </v>
      </c>
      <c r="AK21" s="36" t="str">
        <f t="shared" si="27"/>
        <v xml:space="preserve"> </v>
      </c>
      <c r="AL21" s="36" t="str">
        <f t="shared" si="28"/>
        <v xml:space="preserve"> </v>
      </c>
      <c r="AM21" s="36" t="str">
        <f t="shared" si="28"/>
        <v xml:space="preserve"> </v>
      </c>
      <c r="AN21" s="36" t="str">
        <f t="shared" si="28"/>
        <v xml:space="preserve"> </v>
      </c>
      <c r="AO21" s="36" t="str">
        <f t="shared" si="28"/>
        <v xml:space="preserve"> </v>
      </c>
      <c r="AP21" s="36" t="str">
        <f t="shared" si="28"/>
        <v xml:space="preserve"> </v>
      </c>
      <c r="AQ21" s="36" t="str">
        <f t="shared" si="28"/>
        <v xml:space="preserve"> </v>
      </c>
      <c r="AR21" s="36" t="str">
        <f t="shared" si="28"/>
        <v xml:space="preserve"> </v>
      </c>
      <c r="AS21" s="36" t="str">
        <f t="shared" si="28"/>
        <v xml:space="preserve"> </v>
      </c>
      <c r="AT21" s="36" t="str">
        <f t="shared" si="28"/>
        <v xml:space="preserve"> </v>
      </c>
      <c r="AU21" s="36" t="str">
        <f t="shared" si="28"/>
        <v xml:space="preserve"> </v>
      </c>
      <c r="AV21" s="36" t="str">
        <f t="shared" si="29"/>
        <v xml:space="preserve"> </v>
      </c>
      <c r="AW21" s="36" t="str">
        <f t="shared" si="29"/>
        <v xml:space="preserve"> </v>
      </c>
      <c r="AX21" s="36" t="str">
        <f t="shared" si="29"/>
        <v xml:space="preserve"> </v>
      </c>
      <c r="AY21" s="36" t="str">
        <f t="shared" si="29"/>
        <v xml:space="preserve"> </v>
      </c>
      <c r="AZ21" s="36" t="str">
        <f t="shared" si="29"/>
        <v xml:space="preserve"> </v>
      </c>
      <c r="BA21" s="36" t="str">
        <f t="shared" si="29"/>
        <v xml:space="preserve"> </v>
      </c>
      <c r="BB21" s="36" t="str">
        <f t="shared" si="29"/>
        <v xml:space="preserve"> </v>
      </c>
      <c r="BC21" s="36" t="str">
        <f t="shared" si="29"/>
        <v xml:space="preserve"> </v>
      </c>
      <c r="BD21" s="36" t="str">
        <f t="shared" si="29"/>
        <v xml:space="preserve"> </v>
      </c>
      <c r="BE21" s="36" t="str">
        <f t="shared" si="29"/>
        <v xml:space="preserve"> </v>
      </c>
      <c r="BF21" s="36" t="str">
        <f t="shared" si="30"/>
        <v xml:space="preserve"> </v>
      </c>
      <c r="BG21" s="36" t="str">
        <f t="shared" si="30"/>
        <v xml:space="preserve"> </v>
      </c>
      <c r="BH21" s="36" t="str">
        <f t="shared" si="30"/>
        <v xml:space="preserve"> </v>
      </c>
      <c r="BI21" s="36" t="str">
        <f t="shared" si="30"/>
        <v xml:space="preserve"> </v>
      </c>
      <c r="BJ21" s="36" t="str">
        <f t="shared" si="30"/>
        <v xml:space="preserve"> </v>
      </c>
      <c r="BK21" s="36" t="str">
        <f t="shared" si="30"/>
        <v xml:space="preserve"> </v>
      </c>
      <c r="BL21" s="36" t="str">
        <f t="shared" si="30"/>
        <v xml:space="preserve"> </v>
      </c>
      <c r="BM21" s="36" t="str">
        <f t="shared" si="30"/>
        <v xml:space="preserve"> </v>
      </c>
      <c r="BN21" s="36" t="str">
        <f t="shared" si="30"/>
        <v xml:space="preserve"> </v>
      </c>
      <c r="BO21" s="36" t="str">
        <f t="shared" si="30"/>
        <v xml:space="preserve"> </v>
      </c>
      <c r="BP21" s="36" t="str">
        <f t="shared" si="31"/>
        <v xml:space="preserve"> </v>
      </c>
      <c r="BQ21" s="36" t="str">
        <f t="shared" si="31"/>
        <v xml:space="preserve"> </v>
      </c>
      <c r="BR21" s="36" t="str">
        <f t="shared" si="31"/>
        <v xml:space="preserve"> </v>
      </c>
      <c r="BS21" s="36" t="str">
        <f t="shared" si="31"/>
        <v xml:space="preserve"> </v>
      </c>
      <c r="BT21" s="36" t="str">
        <f t="shared" si="31"/>
        <v xml:space="preserve"> </v>
      </c>
      <c r="BU21" s="36" t="str">
        <f t="shared" si="31"/>
        <v xml:space="preserve"> </v>
      </c>
      <c r="BV21" s="36" t="str">
        <f t="shared" si="31"/>
        <v xml:space="preserve"> </v>
      </c>
      <c r="BW21" s="36" t="str">
        <f t="shared" si="31"/>
        <v xml:space="preserve"> </v>
      </c>
      <c r="BX21" s="36" t="str">
        <f t="shared" si="31"/>
        <v xml:space="preserve"> </v>
      </c>
      <c r="BY21" s="36" t="str">
        <f t="shared" si="31"/>
        <v xml:space="preserve"> </v>
      </c>
      <c r="BZ21" s="36" t="str">
        <f t="shared" si="32"/>
        <v xml:space="preserve"> </v>
      </c>
      <c r="CA21" s="36" t="str">
        <f t="shared" si="32"/>
        <v xml:space="preserve"> </v>
      </c>
      <c r="CB21" s="36" t="str">
        <f t="shared" si="32"/>
        <v xml:space="preserve"> </v>
      </c>
      <c r="CC21" s="36" t="str">
        <f t="shared" si="32"/>
        <v xml:space="preserve"> </v>
      </c>
      <c r="CD21" s="36" t="str">
        <f t="shared" si="32"/>
        <v xml:space="preserve"> </v>
      </c>
      <c r="CE21" s="36" t="str">
        <f t="shared" si="32"/>
        <v xml:space="preserve"> </v>
      </c>
      <c r="CF21" s="36" t="str">
        <f t="shared" si="32"/>
        <v xml:space="preserve"> </v>
      </c>
      <c r="CG21" s="36" t="str">
        <f t="shared" si="32"/>
        <v xml:space="preserve"> </v>
      </c>
      <c r="CH21" s="36" t="str">
        <f t="shared" si="32"/>
        <v xml:space="preserve"> </v>
      </c>
      <c r="CI21" s="36" t="str">
        <f t="shared" si="32"/>
        <v xml:space="preserve"> </v>
      </c>
      <c r="CJ21" s="36" t="str">
        <f t="shared" si="33"/>
        <v xml:space="preserve"> </v>
      </c>
      <c r="CK21" s="36" t="str">
        <f t="shared" si="33"/>
        <v xml:space="preserve"> </v>
      </c>
      <c r="CL21" s="36" t="str">
        <f t="shared" si="33"/>
        <v xml:space="preserve"> </v>
      </c>
      <c r="CM21" s="36" t="str">
        <f t="shared" si="33"/>
        <v xml:space="preserve"> </v>
      </c>
      <c r="CN21" s="36" t="str">
        <f t="shared" si="33"/>
        <v xml:space="preserve"> </v>
      </c>
      <c r="CO21" s="36" t="str">
        <f t="shared" si="33"/>
        <v xml:space="preserve"> </v>
      </c>
      <c r="CP21" s="36" t="str">
        <f t="shared" si="33"/>
        <v xml:space="preserve"> </v>
      </c>
      <c r="CQ21" s="36" t="str">
        <f t="shared" si="33"/>
        <v xml:space="preserve"> </v>
      </c>
      <c r="CR21" s="36" t="str">
        <f t="shared" si="33"/>
        <v xml:space="preserve"> </v>
      </c>
      <c r="CS21" s="36" t="str">
        <f t="shared" si="33"/>
        <v xml:space="preserve"> </v>
      </c>
      <c r="CT21" s="36" t="str">
        <f t="shared" si="34"/>
        <v xml:space="preserve"> </v>
      </c>
      <c r="CU21" s="36" t="str">
        <f t="shared" si="34"/>
        <v xml:space="preserve"> </v>
      </c>
      <c r="CV21" s="36" t="str">
        <f t="shared" si="34"/>
        <v xml:space="preserve"> </v>
      </c>
      <c r="CW21" s="36" t="str">
        <f t="shared" si="34"/>
        <v xml:space="preserve"> </v>
      </c>
      <c r="CX21" s="36" t="str">
        <f t="shared" si="34"/>
        <v xml:space="preserve"> </v>
      </c>
      <c r="CY21" s="36" t="str">
        <f t="shared" si="34"/>
        <v xml:space="preserve"> </v>
      </c>
      <c r="CZ21" s="36" t="str">
        <f t="shared" si="34"/>
        <v xml:space="preserve"> </v>
      </c>
    </row>
    <row r="22" spans="1:104" x14ac:dyDescent="0.2">
      <c r="A22" s="90"/>
      <c r="B22" s="1"/>
      <c r="C22" s="29"/>
      <c r="D22" s="29"/>
      <c r="E22" s="42"/>
      <c r="J22" s="43"/>
      <c r="K22" s="43"/>
      <c r="L22" s="43"/>
      <c r="M22" s="43"/>
      <c r="N22" s="43"/>
      <c r="R22" s="36" t="str">
        <f t="shared" si="26"/>
        <v xml:space="preserve"> </v>
      </c>
      <c r="S22" s="36" t="str">
        <f t="shared" si="26"/>
        <v xml:space="preserve"> </v>
      </c>
      <c r="T22" s="36" t="str">
        <f t="shared" si="26"/>
        <v xml:space="preserve"> </v>
      </c>
      <c r="U22" s="36" t="str">
        <f t="shared" si="26"/>
        <v xml:space="preserve"> </v>
      </c>
      <c r="V22" s="36" t="str">
        <f t="shared" si="26"/>
        <v xml:space="preserve"> </v>
      </c>
      <c r="W22" s="36" t="str">
        <f t="shared" si="26"/>
        <v xml:space="preserve"> </v>
      </c>
      <c r="X22" s="36" t="str">
        <f t="shared" si="26"/>
        <v xml:space="preserve"> </v>
      </c>
      <c r="Y22" s="36" t="str">
        <f t="shared" si="26"/>
        <v xml:space="preserve"> </v>
      </c>
      <c r="Z22" s="36" t="str">
        <f t="shared" si="26"/>
        <v xml:space="preserve"> </v>
      </c>
      <c r="AA22" s="36" t="str">
        <f t="shared" si="26"/>
        <v xml:space="preserve"> </v>
      </c>
      <c r="AB22" s="36" t="str">
        <f t="shared" si="27"/>
        <v xml:space="preserve"> </v>
      </c>
      <c r="AC22" s="36" t="str">
        <f t="shared" si="27"/>
        <v xml:space="preserve"> </v>
      </c>
      <c r="AD22" s="36" t="str">
        <f t="shared" si="27"/>
        <v xml:space="preserve"> </v>
      </c>
      <c r="AE22" s="36" t="str">
        <f t="shared" si="27"/>
        <v xml:space="preserve"> </v>
      </c>
      <c r="AF22" s="36" t="str">
        <f t="shared" si="27"/>
        <v xml:space="preserve"> </v>
      </c>
      <c r="AG22" s="36" t="str">
        <f t="shared" si="27"/>
        <v xml:space="preserve"> </v>
      </c>
      <c r="AH22" s="36" t="str">
        <f t="shared" si="27"/>
        <v xml:space="preserve"> </v>
      </c>
      <c r="AI22" s="36" t="str">
        <f t="shared" si="27"/>
        <v xml:space="preserve"> </v>
      </c>
      <c r="AJ22" s="36" t="str">
        <f t="shared" si="27"/>
        <v xml:space="preserve"> </v>
      </c>
      <c r="AK22" s="36" t="str">
        <f t="shared" si="27"/>
        <v xml:space="preserve"> </v>
      </c>
      <c r="AL22" s="36" t="str">
        <f t="shared" si="28"/>
        <v xml:space="preserve"> </v>
      </c>
      <c r="AM22" s="36" t="str">
        <f t="shared" si="28"/>
        <v xml:space="preserve"> </v>
      </c>
      <c r="AN22" s="36" t="str">
        <f t="shared" si="28"/>
        <v xml:space="preserve"> </v>
      </c>
      <c r="AO22" s="36" t="str">
        <f t="shared" si="28"/>
        <v xml:space="preserve"> </v>
      </c>
      <c r="AP22" s="36" t="str">
        <f t="shared" si="28"/>
        <v xml:space="preserve"> </v>
      </c>
      <c r="AQ22" s="36" t="str">
        <f t="shared" si="28"/>
        <v xml:space="preserve"> </v>
      </c>
      <c r="AR22" s="36" t="str">
        <f t="shared" si="28"/>
        <v xml:space="preserve"> </v>
      </c>
      <c r="AS22" s="36" t="str">
        <f t="shared" si="28"/>
        <v xml:space="preserve"> </v>
      </c>
      <c r="AT22" s="36" t="str">
        <f t="shared" si="28"/>
        <v xml:space="preserve"> </v>
      </c>
      <c r="AU22" s="36" t="str">
        <f t="shared" si="28"/>
        <v xml:space="preserve"> </v>
      </c>
      <c r="AV22" s="36" t="str">
        <f t="shared" si="29"/>
        <v xml:space="preserve"> </v>
      </c>
      <c r="AW22" s="36" t="str">
        <f t="shared" si="29"/>
        <v xml:space="preserve"> </v>
      </c>
      <c r="AX22" s="36" t="str">
        <f t="shared" si="29"/>
        <v xml:space="preserve"> </v>
      </c>
      <c r="AY22" s="36" t="str">
        <f t="shared" si="29"/>
        <v xml:space="preserve"> </v>
      </c>
      <c r="AZ22" s="36" t="str">
        <f t="shared" si="29"/>
        <v xml:space="preserve"> </v>
      </c>
      <c r="BA22" s="36" t="str">
        <f t="shared" si="29"/>
        <v xml:space="preserve"> </v>
      </c>
      <c r="BB22" s="36" t="str">
        <f t="shared" si="29"/>
        <v xml:space="preserve"> </v>
      </c>
      <c r="BC22" s="36" t="str">
        <f t="shared" si="29"/>
        <v xml:space="preserve"> </v>
      </c>
      <c r="BD22" s="36" t="str">
        <f t="shared" si="29"/>
        <v xml:space="preserve"> </v>
      </c>
      <c r="BE22" s="36" t="str">
        <f t="shared" si="29"/>
        <v xml:space="preserve"> </v>
      </c>
      <c r="BF22" s="36" t="str">
        <f t="shared" si="30"/>
        <v xml:space="preserve"> </v>
      </c>
      <c r="BG22" s="36" t="str">
        <f t="shared" si="30"/>
        <v xml:space="preserve"> </v>
      </c>
      <c r="BH22" s="36" t="str">
        <f t="shared" si="30"/>
        <v xml:space="preserve"> </v>
      </c>
      <c r="BI22" s="36" t="str">
        <f t="shared" si="30"/>
        <v xml:space="preserve"> </v>
      </c>
      <c r="BJ22" s="36" t="str">
        <f t="shared" si="30"/>
        <v xml:space="preserve"> </v>
      </c>
      <c r="BK22" s="36" t="str">
        <f t="shared" si="30"/>
        <v xml:space="preserve"> </v>
      </c>
      <c r="BL22" s="36" t="str">
        <f t="shared" si="30"/>
        <v xml:space="preserve"> </v>
      </c>
      <c r="BM22" s="36" t="str">
        <f t="shared" si="30"/>
        <v xml:space="preserve"> </v>
      </c>
      <c r="BN22" s="36" t="str">
        <f t="shared" si="30"/>
        <v xml:space="preserve"> </v>
      </c>
      <c r="BO22" s="36" t="str">
        <f t="shared" si="30"/>
        <v xml:space="preserve"> </v>
      </c>
      <c r="BP22" s="36" t="str">
        <f t="shared" si="31"/>
        <v xml:space="preserve"> </v>
      </c>
      <c r="BQ22" s="36" t="str">
        <f t="shared" si="31"/>
        <v xml:space="preserve"> </v>
      </c>
      <c r="BR22" s="36" t="str">
        <f t="shared" si="31"/>
        <v xml:space="preserve"> </v>
      </c>
      <c r="BS22" s="36" t="str">
        <f t="shared" si="31"/>
        <v xml:space="preserve"> </v>
      </c>
      <c r="BT22" s="36" t="str">
        <f t="shared" si="31"/>
        <v xml:space="preserve"> </v>
      </c>
      <c r="BU22" s="36" t="str">
        <f t="shared" si="31"/>
        <v xml:space="preserve"> </v>
      </c>
      <c r="BV22" s="36" t="str">
        <f t="shared" si="31"/>
        <v xml:space="preserve"> </v>
      </c>
      <c r="BW22" s="36" t="str">
        <f t="shared" si="31"/>
        <v xml:space="preserve"> </v>
      </c>
      <c r="BX22" s="36" t="str">
        <f t="shared" si="31"/>
        <v xml:space="preserve"> </v>
      </c>
      <c r="BY22" s="36" t="str">
        <f t="shared" si="31"/>
        <v xml:space="preserve"> </v>
      </c>
      <c r="BZ22" s="36" t="str">
        <f t="shared" si="32"/>
        <v xml:space="preserve"> </v>
      </c>
      <c r="CA22" s="36" t="str">
        <f t="shared" si="32"/>
        <v xml:space="preserve"> </v>
      </c>
      <c r="CB22" s="36" t="str">
        <f t="shared" si="32"/>
        <v xml:space="preserve"> </v>
      </c>
      <c r="CC22" s="36" t="str">
        <f t="shared" si="32"/>
        <v xml:space="preserve"> </v>
      </c>
      <c r="CD22" s="36" t="str">
        <f t="shared" si="32"/>
        <v xml:space="preserve"> </v>
      </c>
      <c r="CE22" s="36" t="str">
        <f t="shared" si="32"/>
        <v xml:space="preserve"> </v>
      </c>
      <c r="CF22" s="36" t="str">
        <f t="shared" si="32"/>
        <v xml:space="preserve"> </v>
      </c>
      <c r="CG22" s="36" t="str">
        <f t="shared" si="32"/>
        <v xml:space="preserve"> </v>
      </c>
      <c r="CH22" s="36" t="str">
        <f t="shared" si="32"/>
        <v xml:space="preserve"> </v>
      </c>
      <c r="CI22" s="36" t="str">
        <f t="shared" si="32"/>
        <v xml:space="preserve"> </v>
      </c>
      <c r="CJ22" s="36" t="str">
        <f t="shared" si="33"/>
        <v xml:space="preserve"> </v>
      </c>
      <c r="CK22" s="36" t="str">
        <f t="shared" si="33"/>
        <v xml:space="preserve"> </v>
      </c>
      <c r="CL22" s="36" t="str">
        <f t="shared" si="33"/>
        <v xml:space="preserve"> </v>
      </c>
      <c r="CM22" s="36" t="str">
        <f t="shared" si="33"/>
        <v xml:space="preserve"> </v>
      </c>
      <c r="CN22" s="36" t="str">
        <f t="shared" si="33"/>
        <v xml:space="preserve"> </v>
      </c>
      <c r="CO22" s="36" t="str">
        <f t="shared" si="33"/>
        <v xml:space="preserve"> </v>
      </c>
      <c r="CP22" s="36" t="str">
        <f t="shared" si="33"/>
        <v xml:space="preserve"> </v>
      </c>
      <c r="CQ22" s="36" t="str">
        <f t="shared" si="33"/>
        <v xml:space="preserve"> </v>
      </c>
      <c r="CR22" s="36" t="str">
        <f t="shared" si="33"/>
        <v xml:space="preserve"> </v>
      </c>
      <c r="CS22" s="36" t="str">
        <f t="shared" si="33"/>
        <v xml:space="preserve"> </v>
      </c>
      <c r="CT22" s="36" t="str">
        <f t="shared" si="34"/>
        <v xml:space="preserve"> </v>
      </c>
      <c r="CU22" s="36" t="str">
        <f t="shared" si="34"/>
        <v xml:space="preserve"> </v>
      </c>
      <c r="CV22" s="36" t="str">
        <f t="shared" si="34"/>
        <v xml:space="preserve"> </v>
      </c>
      <c r="CW22" s="36" t="str">
        <f t="shared" si="34"/>
        <v xml:space="preserve"> </v>
      </c>
      <c r="CX22" s="36" t="str">
        <f t="shared" si="34"/>
        <v xml:space="preserve"> </v>
      </c>
      <c r="CY22" s="36" t="str">
        <f t="shared" si="34"/>
        <v xml:space="preserve"> </v>
      </c>
      <c r="CZ22" s="36" t="str">
        <f t="shared" si="34"/>
        <v xml:space="preserve"> </v>
      </c>
    </row>
    <row r="23" spans="1:104" x14ac:dyDescent="0.2">
      <c r="A23" s="90"/>
      <c r="B23" s="1"/>
      <c r="C23" s="29"/>
      <c r="D23" s="29"/>
      <c r="E23" s="42"/>
      <c r="J23" s="43"/>
      <c r="K23" s="43"/>
      <c r="L23" s="43"/>
      <c r="M23" s="43"/>
      <c r="N23" s="43"/>
      <c r="R23" s="36" t="str">
        <f t="shared" si="26"/>
        <v xml:space="preserve"> </v>
      </c>
      <c r="S23" s="36" t="str">
        <f t="shared" si="26"/>
        <v xml:space="preserve"> </v>
      </c>
      <c r="T23" s="36" t="str">
        <f t="shared" si="26"/>
        <v xml:space="preserve"> </v>
      </c>
      <c r="U23" s="36" t="str">
        <f t="shared" si="26"/>
        <v xml:space="preserve"> </v>
      </c>
      <c r="V23" s="36" t="str">
        <f t="shared" si="26"/>
        <v xml:space="preserve"> </v>
      </c>
      <c r="W23" s="36" t="str">
        <f t="shared" si="26"/>
        <v xml:space="preserve"> </v>
      </c>
      <c r="X23" s="36" t="str">
        <f t="shared" si="26"/>
        <v xml:space="preserve"> </v>
      </c>
      <c r="Y23" s="36" t="str">
        <f t="shared" si="26"/>
        <v xml:space="preserve"> </v>
      </c>
      <c r="Z23" s="36" t="str">
        <f t="shared" si="26"/>
        <v xml:space="preserve"> </v>
      </c>
      <c r="AA23" s="36" t="str">
        <f t="shared" si="26"/>
        <v xml:space="preserve"> </v>
      </c>
      <c r="AB23" s="36" t="str">
        <f t="shared" si="27"/>
        <v xml:space="preserve"> </v>
      </c>
      <c r="AC23" s="36" t="str">
        <f t="shared" si="27"/>
        <v xml:space="preserve"> </v>
      </c>
      <c r="AD23" s="36" t="str">
        <f t="shared" si="27"/>
        <v xml:space="preserve"> </v>
      </c>
      <c r="AE23" s="36" t="str">
        <f t="shared" si="27"/>
        <v xml:space="preserve"> </v>
      </c>
      <c r="AF23" s="36" t="str">
        <f t="shared" si="27"/>
        <v xml:space="preserve"> </v>
      </c>
      <c r="AG23" s="36" t="str">
        <f t="shared" si="27"/>
        <v xml:space="preserve"> </v>
      </c>
      <c r="AH23" s="36" t="str">
        <f t="shared" si="27"/>
        <v xml:space="preserve"> </v>
      </c>
      <c r="AI23" s="36" t="str">
        <f t="shared" si="27"/>
        <v xml:space="preserve"> </v>
      </c>
      <c r="AJ23" s="36" t="str">
        <f t="shared" si="27"/>
        <v xml:space="preserve"> </v>
      </c>
      <c r="AK23" s="36" t="str">
        <f t="shared" si="27"/>
        <v xml:space="preserve"> </v>
      </c>
      <c r="AL23" s="36" t="str">
        <f t="shared" si="28"/>
        <v xml:space="preserve"> </v>
      </c>
      <c r="AM23" s="36" t="str">
        <f t="shared" si="28"/>
        <v xml:space="preserve"> </v>
      </c>
      <c r="AN23" s="36" t="str">
        <f t="shared" si="28"/>
        <v xml:space="preserve"> </v>
      </c>
      <c r="AO23" s="36" t="str">
        <f t="shared" si="28"/>
        <v xml:space="preserve"> </v>
      </c>
      <c r="AP23" s="36" t="str">
        <f t="shared" si="28"/>
        <v xml:space="preserve"> </v>
      </c>
      <c r="AQ23" s="36" t="str">
        <f t="shared" si="28"/>
        <v xml:space="preserve"> </v>
      </c>
      <c r="AR23" s="36" t="str">
        <f t="shared" si="28"/>
        <v xml:space="preserve"> </v>
      </c>
      <c r="AS23" s="36" t="str">
        <f t="shared" si="28"/>
        <v xml:space="preserve"> </v>
      </c>
      <c r="AT23" s="36" t="str">
        <f t="shared" si="28"/>
        <v xml:space="preserve"> </v>
      </c>
      <c r="AU23" s="36" t="str">
        <f t="shared" si="28"/>
        <v xml:space="preserve"> </v>
      </c>
      <c r="AV23" s="36" t="str">
        <f t="shared" si="29"/>
        <v xml:space="preserve"> </v>
      </c>
      <c r="AW23" s="36" t="str">
        <f t="shared" si="29"/>
        <v xml:space="preserve"> </v>
      </c>
      <c r="AX23" s="36" t="str">
        <f t="shared" si="29"/>
        <v xml:space="preserve"> </v>
      </c>
      <c r="AY23" s="36" t="str">
        <f t="shared" si="29"/>
        <v xml:space="preserve"> </v>
      </c>
      <c r="AZ23" s="36" t="str">
        <f t="shared" si="29"/>
        <v xml:space="preserve"> </v>
      </c>
      <c r="BA23" s="36" t="str">
        <f t="shared" si="29"/>
        <v xml:space="preserve"> </v>
      </c>
      <c r="BB23" s="36" t="str">
        <f t="shared" si="29"/>
        <v xml:space="preserve"> </v>
      </c>
      <c r="BC23" s="36" t="str">
        <f t="shared" si="29"/>
        <v xml:space="preserve"> </v>
      </c>
      <c r="BD23" s="36" t="str">
        <f t="shared" si="29"/>
        <v xml:space="preserve"> </v>
      </c>
      <c r="BE23" s="36" t="str">
        <f t="shared" si="29"/>
        <v xml:space="preserve"> </v>
      </c>
      <c r="BF23" s="36" t="str">
        <f t="shared" si="30"/>
        <v xml:space="preserve"> </v>
      </c>
      <c r="BG23" s="36" t="str">
        <f t="shared" si="30"/>
        <v xml:space="preserve"> </v>
      </c>
      <c r="BH23" s="36" t="str">
        <f t="shared" si="30"/>
        <v xml:space="preserve"> </v>
      </c>
      <c r="BI23" s="36" t="str">
        <f t="shared" si="30"/>
        <v xml:space="preserve"> </v>
      </c>
      <c r="BJ23" s="36" t="str">
        <f t="shared" si="30"/>
        <v xml:space="preserve"> </v>
      </c>
      <c r="BK23" s="36" t="str">
        <f t="shared" si="30"/>
        <v xml:space="preserve"> </v>
      </c>
      <c r="BL23" s="36" t="str">
        <f t="shared" si="30"/>
        <v xml:space="preserve"> </v>
      </c>
      <c r="BM23" s="36" t="str">
        <f t="shared" si="30"/>
        <v xml:space="preserve"> </v>
      </c>
      <c r="BN23" s="36" t="str">
        <f t="shared" si="30"/>
        <v xml:space="preserve"> </v>
      </c>
      <c r="BO23" s="36" t="str">
        <f t="shared" si="30"/>
        <v xml:space="preserve"> </v>
      </c>
      <c r="BP23" s="36" t="str">
        <f t="shared" si="31"/>
        <v xml:space="preserve"> </v>
      </c>
      <c r="BQ23" s="36" t="str">
        <f t="shared" si="31"/>
        <v xml:space="preserve"> </v>
      </c>
      <c r="BR23" s="36" t="str">
        <f t="shared" si="31"/>
        <v xml:space="preserve"> </v>
      </c>
      <c r="BS23" s="36" t="str">
        <f t="shared" si="31"/>
        <v xml:space="preserve"> </v>
      </c>
      <c r="BT23" s="36" t="str">
        <f t="shared" si="31"/>
        <v xml:space="preserve"> </v>
      </c>
      <c r="BU23" s="36" t="str">
        <f t="shared" si="31"/>
        <v xml:space="preserve"> </v>
      </c>
      <c r="BV23" s="36" t="str">
        <f t="shared" si="31"/>
        <v xml:space="preserve"> </v>
      </c>
      <c r="BW23" s="36" t="str">
        <f t="shared" si="31"/>
        <v xml:space="preserve"> </v>
      </c>
      <c r="BX23" s="36" t="str">
        <f t="shared" si="31"/>
        <v xml:space="preserve"> </v>
      </c>
      <c r="BY23" s="36" t="str">
        <f t="shared" si="31"/>
        <v xml:space="preserve"> </v>
      </c>
      <c r="BZ23" s="36" t="str">
        <f t="shared" si="32"/>
        <v xml:space="preserve"> </v>
      </c>
      <c r="CA23" s="36" t="str">
        <f t="shared" si="32"/>
        <v xml:space="preserve"> </v>
      </c>
      <c r="CB23" s="36" t="str">
        <f t="shared" si="32"/>
        <v xml:space="preserve"> </v>
      </c>
      <c r="CC23" s="36" t="str">
        <f t="shared" si="32"/>
        <v xml:space="preserve"> </v>
      </c>
      <c r="CD23" s="36" t="str">
        <f t="shared" si="32"/>
        <v xml:space="preserve"> </v>
      </c>
      <c r="CE23" s="36" t="str">
        <f t="shared" si="32"/>
        <v xml:space="preserve"> </v>
      </c>
      <c r="CF23" s="36" t="str">
        <f t="shared" si="32"/>
        <v xml:space="preserve"> </v>
      </c>
      <c r="CG23" s="36" t="str">
        <f t="shared" si="32"/>
        <v xml:space="preserve"> </v>
      </c>
      <c r="CH23" s="36" t="str">
        <f t="shared" si="32"/>
        <v xml:space="preserve"> </v>
      </c>
      <c r="CI23" s="36" t="str">
        <f t="shared" si="32"/>
        <v xml:space="preserve"> </v>
      </c>
      <c r="CJ23" s="36" t="str">
        <f t="shared" si="33"/>
        <v xml:space="preserve"> </v>
      </c>
      <c r="CK23" s="36" t="str">
        <f t="shared" si="33"/>
        <v xml:space="preserve"> </v>
      </c>
      <c r="CL23" s="36" t="str">
        <f t="shared" si="33"/>
        <v xml:space="preserve"> </v>
      </c>
      <c r="CM23" s="36" t="str">
        <f t="shared" si="33"/>
        <v xml:space="preserve"> </v>
      </c>
      <c r="CN23" s="36" t="str">
        <f t="shared" si="33"/>
        <v xml:space="preserve"> </v>
      </c>
      <c r="CO23" s="36" t="str">
        <f t="shared" si="33"/>
        <v xml:space="preserve"> </v>
      </c>
      <c r="CP23" s="36" t="str">
        <f t="shared" si="33"/>
        <v xml:space="preserve"> </v>
      </c>
      <c r="CQ23" s="36" t="str">
        <f t="shared" si="33"/>
        <v xml:space="preserve"> </v>
      </c>
      <c r="CR23" s="36" t="str">
        <f t="shared" si="33"/>
        <v xml:space="preserve"> </v>
      </c>
      <c r="CS23" s="36" t="str">
        <f t="shared" si="33"/>
        <v xml:space="preserve"> </v>
      </c>
      <c r="CT23" s="36" t="str">
        <f t="shared" si="34"/>
        <v xml:space="preserve"> </v>
      </c>
      <c r="CU23" s="36" t="str">
        <f t="shared" si="34"/>
        <v xml:space="preserve"> </v>
      </c>
      <c r="CV23" s="36" t="str">
        <f t="shared" si="34"/>
        <v xml:space="preserve"> </v>
      </c>
      <c r="CW23" s="36" t="str">
        <f t="shared" si="34"/>
        <v xml:space="preserve"> </v>
      </c>
      <c r="CX23" s="36" t="str">
        <f t="shared" si="34"/>
        <v xml:space="preserve"> </v>
      </c>
      <c r="CY23" s="36" t="str">
        <f t="shared" si="34"/>
        <v xml:space="preserve"> </v>
      </c>
      <c r="CZ23" s="36" t="str">
        <f t="shared" si="34"/>
        <v xml:space="preserve"> </v>
      </c>
    </row>
    <row r="24" spans="1:104" ht="31" customHeight="1" x14ac:dyDescent="0.2">
      <c r="A24" s="89" t="s">
        <v>67</v>
      </c>
      <c r="B24" s="89"/>
      <c r="C24" s="66"/>
      <c r="D24" s="69" t="s">
        <v>122</v>
      </c>
      <c r="E24" s="41">
        <f>SUM(E16:E21)</f>
        <v>8</v>
      </c>
      <c r="F24" s="60">
        <f>MAX(R15:CZ15)</f>
        <v>7</v>
      </c>
    </row>
    <row r="27" spans="1:104" ht="32" customHeight="1" x14ac:dyDescent="0.2">
      <c r="A27" s="89" t="s">
        <v>68</v>
      </c>
      <c r="B27" s="89"/>
      <c r="C27" s="69"/>
      <c r="D27" s="69" t="s">
        <v>122</v>
      </c>
      <c r="E27" s="60">
        <f>'M&amp;O 2025-26'!E24+'ICU 2025-26'!E67</f>
        <v>58</v>
      </c>
      <c r="F27" s="60">
        <f>'M&amp;O 2025-26'!F24+'ICU 2025-26'!F67</f>
        <v>53</v>
      </c>
      <c r="G27" s="34"/>
      <c r="H27" s="34"/>
      <c r="I27" s="41">
        <f>I15+'ICU 2025-26'!I57</f>
        <v>3872</v>
      </c>
      <c r="J27" s="41">
        <f>J15+'ICU 2025-26'!J57</f>
        <v>3226</v>
      </c>
      <c r="K27" s="41">
        <f>K15+'ICU 2025-26'!K57</f>
        <v>3132</v>
      </c>
      <c r="L27" s="41">
        <f>L15+'ICU 2025-26'!L57</f>
        <v>11853</v>
      </c>
      <c r="M27" s="41">
        <f>M15+'ICU 2025-26'!M57</f>
        <v>9513</v>
      </c>
      <c r="N27" s="41">
        <f>N15+'ICU 2025-26'!N57</f>
        <v>540</v>
      </c>
      <c r="O27" s="34"/>
      <c r="P27" s="34"/>
      <c r="Q27" s="34"/>
      <c r="R27" s="48">
        <f>R15+_xlfn.XLOOKUP(R4,'ICU 2025-26'!$R$4:$CZ$4,'ICU 2025-26'!$R$57:$CZ$57,"",0)</f>
        <v>0</v>
      </c>
      <c r="S27" s="48">
        <f>S15+_xlfn.XLOOKUP(S4,'ICU 2025-26'!$R$4:$CZ$4,'ICU 2025-26'!$R$57:$CZ$57,"",0)</f>
        <v>6</v>
      </c>
      <c r="T27" s="48">
        <f>T15+_xlfn.XLOOKUP(T4,'ICU 2025-26'!$R$4:$CZ$4,'ICU 2025-26'!$R$57:$CZ$57,"",0)</f>
        <v>6</v>
      </c>
      <c r="U27" s="48">
        <f>U15+_xlfn.XLOOKUP(U4,'ICU 2025-26'!$R$4:$CZ$4,'ICU 2025-26'!$R$57:$CZ$57,"",0)</f>
        <v>6</v>
      </c>
      <c r="V27" s="48">
        <f>V15+_xlfn.XLOOKUP(V4,'ICU 2025-26'!$R$4:$CZ$4,'ICU 2025-26'!$R$57:$CZ$57,"",0)</f>
        <v>6</v>
      </c>
      <c r="W27" s="48">
        <f>W15+_xlfn.XLOOKUP(W4,'ICU 2025-26'!$R$4:$CZ$4,'ICU 2025-26'!$R$57:$CZ$57,"",0)</f>
        <v>14</v>
      </c>
      <c r="X27" s="48">
        <f>X15+_xlfn.XLOOKUP(X4,'ICU 2025-26'!$R$4:$CZ$4,'ICU 2025-26'!$R$57:$CZ$57,"",0)</f>
        <v>14</v>
      </c>
      <c r="Y27" s="48">
        <f>Y15+_xlfn.XLOOKUP(Y4,'ICU 2025-26'!$R$4:$CZ$4,'ICU 2025-26'!$R$57:$CZ$57,"",0)</f>
        <v>14</v>
      </c>
      <c r="Z27" s="48">
        <f>Z15+_xlfn.XLOOKUP(Z4,'ICU 2025-26'!$R$4:$CZ$4,'ICU 2025-26'!$R$57:$CZ$57,"",0)</f>
        <v>22</v>
      </c>
      <c r="AA27" s="48">
        <f>AA15+_xlfn.XLOOKUP(AA4,'ICU 2025-26'!$R$4:$CZ$4,'ICU 2025-26'!$R$57:$CZ$57,"",0)</f>
        <v>22</v>
      </c>
      <c r="AB27" s="48">
        <f>AB15+_xlfn.XLOOKUP(AB4,'ICU 2025-26'!$R$4:$CZ$4,'ICU 2025-26'!$R$57:$CZ$57,"",0)</f>
        <v>23</v>
      </c>
      <c r="AC27" s="48">
        <f>AC15+_xlfn.XLOOKUP(AC4,'ICU 2025-26'!$R$4:$CZ$4,'ICU 2025-26'!$R$57:$CZ$57,"",0)</f>
        <v>23</v>
      </c>
      <c r="AD27" s="48">
        <f>AD15+_xlfn.XLOOKUP(AD4,'ICU 2025-26'!$R$4:$CZ$4,'ICU 2025-26'!$R$57:$CZ$57,"",0)</f>
        <v>23</v>
      </c>
      <c r="AE27" s="48">
        <f>AE15+_xlfn.XLOOKUP(AE4,'ICU 2025-26'!$R$4:$CZ$4,'ICU 2025-26'!$R$57:$CZ$57,"",0)</f>
        <v>23</v>
      </c>
      <c r="AF27" s="48">
        <f>AF15+_xlfn.XLOOKUP(AF4,'ICU 2025-26'!$R$4:$CZ$4,'ICU 2025-26'!$R$57:$CZ$57,"",0)</f>
        <v>23</v>
      </c>
      <c r="AG27" s="48">
        <f>AG15+_xlfn.XLOOKUP(AG4,'ICU 2025-26'!$R$4:$CZ$4,'ICU 2025-26'!$R$57:$CZ$57,"",0)</f>
        <v>39</v>
      </c>
      <c r="AH27" s="48">
        <f>AH15+_xlfn.XLOOKUP(AH4,'ICU 2025-26'!$R$4:$CZ$4,'ICU 2025-26'!$R$57:$CZ$57,"",0)</f>
        <v>39</v>
      </c>
      <c r="AI27" s="48">
        <f>AI15+_xlfn.XLOOKUP(AI4,'ICU 2025-26'!$R$4:$CZ$4,'ICU 2025-26'!$R$57:$CZ$57,"",0)</f>
        <v>41</v>
      </c>
      <c r="AJ27" s="48">
        <f>AJ15+_xlfn.XLOOKUP(AJ4,'ICU 2025-26'!$R$4:$CZ$4,'ICU 2025-26'!$R$57:$CZ$57,"",0)</f>
        <v>41</v>
      </c>
      <c r="AK27" s="48">
        <f>AK15+_xlfn.XLOOKUP(AK4,'ICU 2025-26'!$R$4:$CZ$4,'ICU 2025-26'!$R$57:$CZ$57,"",0)</f>
        <v>41</v>
      </c>
      <c r="AL27" s="48">
        <f>AL15+_xlfn.XLOOKUP(AL4,'ICU 2025-26'!$R$4:$CZ$4,'ICU 2025-26'!$R$57:$CZ$57,"",0)</f>
        <v>41</v>
      </c>
      <c r="AM27" s="48">
        <f>AM15+_xlfn.XLOOKUP(AM4,'ICU 2025-26'!$R$4:$CZ$4,'ICU 2025-26'!$R$57:$CZ$57,"",0)</f>
        <v>43</v>
      </c>
      <c r="AN27" s="48">
        <f>AN15+_xlfn.XLOOKUP(AN4,'ICU 2025-26'!$R$4:$CZ$4,'ICU 2025-26'!$R$57:$CZ$57,"",0)</f>
        <v>43</v>
      </c>
      <c r="AO27" s="48">
        <f>AO15+_xlfn.XLOOKUP(AO4,'ICU 2025-26'!$R$4:$CZ$4,'ICU 2025-26'!$R$57:$CZ$57,"",0)</f>
        <v>44</v>
      </c>
      <c r="AP27" s="48">
        <f>AP15+_xlfn.XLOOKUP(AP4,'ICU 2025-26'!$R$4:$CZ$4,'ICU 2025-26'!$R$57:$CZ$57,"",0)</f>
        <v>44</v>
      </c>
      <c r="AQ27" s="48">
        <f>AQ15+_xlfn.XLOOKUP(AQ4,'ICU 2025-26'!$R$4:$CZ$4,'ICU 2025-26'!$R$57:$CZ$57,"",0)</f>
        <v>44</v>
      </c>
      <c r="AR27" s="48">
        <f>AR15+_xlfn.XLOOKUP(AR4,'ICU 2025-26'!$R$4:$CZ$4,'ICU 2025-26'!$R$57:$CZ$57,"",0)</f>
        <v>44</v>
      </c>
      <c r="AS27" s="48">
        <f>AS15+_xlfn.XLOOKUP(AS4,'ICU 2025-26'!$R$4:$CZ$4,'ICU 2025-26'!$R$57:$CZ$57,"",0)</f>
        <v>44</v>
      </c>
      <c r="AT27" s="48">
        <f>AT15+_xlfn.XLOOKUP(AT4,'ICU 2025-26'!$R$4:$CZ$4,'ICU 2025-26'!$R$57:$CZ$57,"",0)</f>
        <v>52</v>
      </c>
      <c r="AU27" s="48">
        <f>AU15+_xlfn.XLOOKUP(AU4,'ICU 2025-26'!$R$4:$CZ$4,'ICU 2025-26'!$R$57:$CZ$57,"",0)</f>
        <v>52</v>
      </c>
      <c r="AV27" s="48">
        <f>AV15+_xlfn.XLOOKUP(AV4,'ICU 2025-26'!$R$4:$CZ$4,'ICU 2025-26'!$R$57:$CZ$57,"",0)</f>
        <v>52</v>
      </c>
      <c r="AW27" s="48">
        <f>AW15+_xlfn.XLOOKUP(AW4,'ICU 2025-26'!$R$4:$CZ$4,'ICU 2025-26'!$R$57:$CZ$57,"",0)</f>
        <v>52</v>
      </c>
      <c r="AX27" s="48">
        <f>AX15+_xlfn.XLOOKUP(AX4,'ICU 2025-26'!$R$4:$CZ$4,'ICU 2025-26'!$R$57:$CZ$57,"",0)</f>
        <v>52</v>
      </c>
      <c r="AY27" s="48">
        <f>AY15+_xlfn.XLOOKUP(AY4,'ICU 2025-26'!$R$4:$CZ$4,'ICU 2025-26'!$R$57:$CZ$57,"",0)</f>
        <v>52</v>
      </c>
      <c r="AZ27" s="48">
        <f>AZ15+_xlfn.XLOOKUP(AZ4,'ICU 2025-26'!$R$4:$CZ$4,'ICU 2025-26'!$R$57:$CZ$57,"",0)</f>
        <v>52</v>
      </c>
      <c r="BA27" s="48">
        <f>BA15+_xlfn.XLOOKUP(BA4,'ICU 2025-26'!$R$4:$CZ$4,'ICU 2025-26'!$R$57:$CZ$57,"",0)</f>
        <v>53</v>
      </c>
      <c r="BB27" s="48">
        <f>BB15+_xlfn.XLOOKUP(BB4,'ICU 2025-26'!$R$4:$CZ$4,'ICU 2025-26'!$R$57:$CZ$57,"",0)</f>
        <v>53</v>
      </c>
      <c r="BC27" s="48">
        <f>BC15+_xlfn.XLOOKUP(BC4,'ICU 2025-26'!$R$4:$CZ$4,'ICU 2025-26'!$R$57:$CZ$57,"",0)</f>
        <v>53</v>
      </c>
      <c r="BD27" s="48">
        <f>BD15+_xlfn.XLOOKUP(BD4,'ICU 2025-26'!$R$4:$CZ$4,'ICU 2025-26'!$R$57:$CZ$57,"",0)</f>
        <v>53</v>
      </c>
      <c r="BE27" s="48">
        <f>BE15+_xlfn.XLOOKUP(BE4,'ICU 2025-26'!$R$4:$CZ$4,'ICU 2025-26'!$R$57:$CZ$57,"",0)</f>
        <v>53</v>
      </c>
      <c r="BF27" s="48">
        <f>BF15+_xlfn.XLOOKUP(BF4,'ICU 2025-26'!$R$4:$CZ$4,'ICU 2025-26'!$R$57:$CZ$57,"",0)</f>
        <v>53</v>
      </c>
      <c r="BG27" s="48">
        <f>BG15+_xlfn.XLOOKUP(BG4,'ICU 2025-26'!$R$4:$CZ$4,'ICU 2025-26'!$R$57:$CZ$57,"",0)</f>
        <v>53</v>
      </c>
      <c r="BH27" s="48">
        <f>BH15+_xlfn.XLOOKUP(BH4,'ICU 2025-26'!$R$4:$CZ$4,'ICU 2025-26'!$R$57:$CZ$57,"",0)</f>
        <v>53</v>
      </c>
      <c r="BI27" s="48">
        <f>BI15+_xlfn.XLOOKUP(BI4,'ICU 2025-26'!$R$4:$CZ$4,'ICU 2025-26'!$R$57:$CZ$57,"",0)</f>
        <v>53</v>
      </c>
      <c r="BJ27" s="48">
        <f>BJ15+_xlfn.XLOOKUP(BJ4,'ICU 2025-26'!$R$4:$CZ$4,'ICU 2025-26'!$R$57:$CZ$57,"",0)</f>
        <v>53</v>
      </c>
      <c r="BK27" s="48">
        <f>BK15+_xlfn.XLOOKUP(BK4,'ICU 2025-26'!$R$4:$CZ$4,'ICU 2025-26'!$R$57:$CZ$57,"",0)</f>
        <v>53</v>
      </c>
      <c r="BL27" s="48">
        <f>BL15+_xlfn.XLOOKUP(BL4,'ICU 2025-26'!$R$4:$CZ$4,'ICU 2025-26'!$R$57:$CZ$57,"",0)</f>
        <v>53</v>
      </c>
      <c r="BM27" s="48">
        <f>BM15+_xlfn.XLOOKUP(BM4,'ICU 2025-26'!$R$4:$CZ$4,'ICU 2025-26'!$R$57:$CZ$57,"",0)</f>
        <v>53</v>
      </c>
      <c r="BN27" s="48">
        <f>BN15+_xlfn.XLOOKUP(BN4,'ICU 2025-26'!$R$4:$CZ$4,'ICU 2025-26'!$R$57:$CZ$57,"",0)</f>
        <v>53</v>
      </c>
      <c r="BO27" s="48">
        <f>BO15+_xlfn.XLOOKUP(BO4,'ICU 2025-26'!$R$4:$CZ$4,'ICU 2025-26'!$R$57:$CZ$57,"",0)</f>
        <v>53</v>
      </c>
      <c r="BP27" s="48">
        <f>BP15+_xlfn.XLOOKUP(BP4,'ICU 2025-26'!$R$4:$CZ$4,'ICU 2025-26'!$R$57:$CZ$57,"",0)</f>
        <v>53</v>
      </c>
      <c r="BQ27" s="48">
        <f>BQ15+_xlfn.XLOOKUP(BQ4,'ICU 2025-26'!$R$4:$CZ$4,'ICU 2025-26'!$R$57:$CZ$57,"",0)</f>
        <v>53</v>
      </c>
      <c r="BR27" s="48">
        <f>BR15+_xlfn.XLOOKUP(BR4,'ICU 2025-26'!$R$4:$CZ$4,'ICU 2025-26'!$R$57:$CZ$57,"",0)</f>
        <v>53</v>
      </c>
      <c r="BS27" s="48">
        <f>BS15+_xlfn.XLOOKUP(BS4,'ICU 2025-26'!$R$4:$CZ$4,'ICU 2025-26'!$R$57:$CZ$57,"",0)</f>
        <v>53</v>
      </c>
      <c r="BT27" s="48">
        <f>BT15+_xlfn.XLOOKUP(BT4,'ICU 2025-26'!$R$4:$CZ$4,'ICU 2025-26'!$R$57:$CZ$57,"",0)</f>
        <v>53</v>
      </c>
      <c r="BU27" s="48">
        <f>BU15+_xlfn.XLOOKUP(BU4,'ICU 2025-26'!$R$4:$CZ$4,'ICU 2025-26'!$R$57:$CZ$57,"",0)</f>
        <v>53</v>
      </c>
      <c r="BV27" s="48">
        <f>BV15+_xlfn.XLOOKUP(BV4,'ICU 2025-26'!$R$4:$CZ$4,'ICU 2025-26'!$R$57:$CZ$57,"",0)</f>
        <v>53</v>
      </c>
      <c r="BW27" s="48">
        <f>BW15+_xlfn.XLOOKUP(BW4,'ICU 2025-26'!$R$4:$CZ$4,'ICU 2025-26'!$R$57:$CZ$57,"",0)</f>
        <v>53</v>
      </c>
      <c r="BX27" s="48">
        <f>BX15+_xlfn.XLOOKUP(BX4,'ICU 2025-26'!$R$4:$CZ$4,'ICU 2025-26'!$R$57:$CZ$57,"",0)</f>
        <v>53</v>
      </c>
      <c r="BY27" s="48">
        <f>BY15+_xlfn.XLOOKUP(BY4,'ICU 2025-26'!$R$4:$CZ$4,'ICU 2025-26'!$R$57:$CZ$57,"",0)</f>
        <v>53</v>
      </c>
      <c r="BZ27" s="48">
        <f>BZ15+_xlfn.XLOOKUP(BZ4,'ICU 2025-26'!$R$4:$CZ$4,'ICU 2025-26'!$R$57:$CZ$57,"",0)</f>
        <v>53</v>
      </c>
      <c r="CA27" s="48">
        <f>CA15+_xlfn.XLOOKUP(CA4,'ICU 2025-26'!$R$4:$CZ$4,'ICU 2025-26'!$R$57:$CZ$57,"",0)</f>
        <v>53</v>
      </c>
      <c r="CB27" s="48">
        <f>CB15+_xlfn.XLOOKUP(CB4,'ICU 2025-26'!$R$4:$CZ$4,'ICU 2025-26'!$R$57:$CZ$57,"",0)</f>
        <v>53</v>
      </c>
      <c r="CC27" s="48">
        <f>CC15+_xlfn.XLOOKUP(CC4,'ICU 2025-26'!$R$4:$CZ$4,'ICU 2025-26'!$R$57:$CZ$57,"",0)</f>
        <v>53</v>
      </c>
      <c r="CD27" s="48">
        <f>CD15+_xlfn.XLOOKUP(CD4,'ICU 2025-26'!$R$4:$CZ$4,'ICU 2025-26'!$R$57:$CZ$57,"",0)</f>
        <v>53</v>
      </c>
      <c r="CE27" s="48">
        <f>CE15+_xlfn.XLOOKUP(CE4,'ICU 2025-26'!$R$4:$CZ$4,'ICU 2025-26'!$R$57:$CZ$57,"",0)</f>
        <v>53</v>
      </c>
      <c r="CF27" s="48">
        <f>CF15+_xlfn.XLOOKUP(CF4,'ICU 2025-26'!$R$4:$CZ$4,'ICU 2025-26'!$R$57:$CZ$57,"",0)</f>
        <v>51</v>
      </c>
      <c r="CG27" s="48">
        <f>CG15+_xlfn.XLOOKUP(CG4,'ICU 2025-26'!$R$4:$CZ$4,'ICU 2025-26'!$R$57:$CZ$57,"",0)</f>
        <v>51</v>
      </c>
      <c r="CH27" s="48">
        <f>CH15+_xlfn.XLOOKUP(CH4,'ICU 2025-26'!$R$4:$CZ$4,'ICU 2025-26'!$R$57:$CZ$57,"",0)</f>
        <v>51</v>
      </c>
      <c r="CI27" s="48">
        <f>CI15+_xlfn.XLOOKUP(CI4,'ICU 2025-26'!$R$4:$CZ$4,'ICU 2025-26'!$R$57:$CZ$57,"",0)</f>
        <v>49</v>
      </c>
      <c r="CJ27" s="48">
        <f>CJ15+_xlfn.XLOOKUP(CJ4,'ICU 2025-26'!$R$4:$CZ$4,'ICU 2025-26'!$R$57:$CZ$57,"",0)</f>
        <v>49</v>
      </c>
      <c r="CK27" s="48">
        <f>CK15+_xlfn.XLOOKUP(CK4,'ICU 2025-26'!$R$4:$CZ$4,'ICU 2025-26'!$R$57:$CZ$57,"",0)</f>
        <v>37</v>
      </c>
      <c r="CL27" s="48">
        <f>CL15+_xlfn.XLOOKUP(CL4,'ICU 2025-26'!$R$4:$CZ$4,'ICU 2025-26'!$R$57:$CZ$57,"",0)</f>
        <v>30</v>
      </c>
      <c r="CM27" s="48">
        <f>CM15+_xlfn.XLOOKUP(CM4,'ICU 2025-26'!$R$4:$CZ$4,'ICU 2025-26'!$R$57:$CZ$57,"",0)</f>
        <v>30</v>
      </c>
      <c r="CN27" s="48">
        <f>CN15+_xlfn.XLOOKUP(CN4,'ICU 2025-26'!$R$4:$CZ$4,'ICU 2025-26'!$R$57:$CZ$57,"",0)</f>
        <v>30</v>
      </c>
      <c r="CO27" s="48">
        <f>CO15+_xlfn.XLOOKUP(CO4,'ICU 2025-26'!$R$4:$CZ$4,'ICU 2025-26'!$R$57:$CZ$57,"",0)</f>
        <v>30</v>
      </c>
      <c r="CP27" s="48">
        <f>CP15+_xlfn.XLOOKUP(CP4,'ICU 2025-26'!$R$4:$CZ$4,'ICU 2025-26'!$R$57:$CZ$57,"",0)</f>
        <v>30</v>
      </c>
      <c r="CQ27" s="48">
        <f>CQ15+_xlfn.XLOOKUP(CQ4,'ICU 2025-26'!$R$4:$CZ$4,'ICU 2025-26'!$R$57:$CZ$57,"",0)</f>
        <v>14</v>
      </c>
      <c r="CR27" s="48">
        <f>CR15+_xlfn.XLOOKUP(CR4,'ICU 2025-26'!$R$4:$CZ$4,'ICU 2025-26'!$R$57:$CZ$57,"",0)</f>
        <v>14</v>
      </c>
      <c r="CS27" s="48">
        <f>CS15+_xlfn.XLOOKUP(CS4,'ICU 2025-26'!$R$4:$CZ$4,'ICU 2025-26'!$R$57:$CZ$57,"",0)</f>
        <v>14</v>
      </c>
      <c r="CT27" s="48">
        <f>CT15+_xlfn.XLOOKUP(CT4,'ICU 2025-26'!$R$4:$CZ$4,'ICU 2025-26'!$R$57:$CZ$57,"",0)</f>
        <v>9</v>
      </c>
      <c r="CU27" s="48">
        <f>CU15+_xlfn.XLOOKUP(CU4,'ICU 2025-26'!$R$4:$CZ$4,'ICU 2025-26'!$R$57:$CZ$57,"",0)</f>
        <v>9</v>
      </c>
      <c r="CV27" s="48">
        <f>CV15+_xlfn.XLOOKUP(CV4,'ICU 2025-26'!$R$4:$CZ$4,'ICU 2025-26'!$R$57:$CZ$57,"",0)</f>
        <v>8</v>
      </c>
      <c r="CW27" s="48">
        <f>CW15+_xlfn.XLOOKUP(CW4,'ICU 2025-26'!$R$4:$CZ$4,'ICU 2025-26'!$R$57:$CZ$57,"",0)</f>
        <v>8</v>
      </c>
      <c r="CX27" s="48">
        <f>CX15+_xlfn.XLOOKUP(CX4,'ICU 2025-26'!$R$4:$CZ$4,'ICU 2025-26'!$R$57:$CZ$57,"",0)</f>
        <v>8</v>
      </c>
      <c r="CY27" s="48">
        <f>CY15+_xlfn.XLOOKUP(CY4,'ICU 2025-26'!$R$4:$CZ$4,'ICU 2025-26'!$R$57:$CZ$57,"",0)</f>
        <v>2</v>
      </c>
      <c r="CZ27" s="48">
        <f>CZ15+_xlfn.XLOOKUP(CZ4,'ICU 2025-26'!$R$4:$CZ$4,'ICU 2025-26'!$R$57:$CZ$57,"",0)</f>
        <v>2</v>
      </c>
    </row>
    <row r="28" spans="1:104" ht="37" customHeight="1" x14ac:dyDescent="0.2">
      <c r="J28" s="43"/>
      <c r="K28" s="43"/>
      <c r="L28" s="43"/>
      <c r="M28" s="43"/>
      <c r="N28" s="43"/>
    </row>
    <row r="29" spans="1:104" x14ac:dyDescent="0.2">
      <c r="J29" s="43"/>
      <c r="K29" s="43"/>
      <c r="L29" s="43"/>
      <c r="M29" s="43"/>
      <c r="N29" s="43"/>
    </row>
    <row r="30" spans="1:104" x14ac:dyDescent="0.2">
      <c r="J30" s="43"/>
      <c r="K30" s="43"/>
      <c r="L30" s="43"/>
      <c r="M30" s="43"/>
      <c r="N30" s="43"/>
    </row>
    <row r="31" spans="1:104" x14ac:dyDescent="0.2">
      <c r="J31" s="43"/>
      <c r="K31" s="43"/>
      <c r="L31" s="43"/>
      <c r="M31" s="43"/>
      <c r="N31" s="43"/>
    </row>
    <row r="32" spans="1:104" x14ac:dyDescent="0.2">
      <c r="J32" s="43"/>
      <c r="K32" s="43"/>
      <c r="L32" s="43"/>
      <c r="M32" s="43"/>
      <c r="N32" s="43"/>
    </row>
    <row r="33" spans="10:14" x14ac:dyDescent="0.2">
      <c r="J33" s="43"/>
      <c r="K33" s="43"/>
      <c r="L33" s="43"/>
      <c r="M33" s="43"/>
      <c r="N33" s="43"/>
    </row>
    <row r="34" spans="10:14" x14ac:dyDescent="0.2">
      <c r="J34" s="43"/>
      <c r="K34" s="43"/>
      <c r="L34" s="43"/>
      <c r="M34" s="43"/>
      <c r="N34" s="43"/>
    </row>
    <row r="35" spans="10:14" x14ac:dyDescent="0.2">
      <c r="J35" s="6"/>
      <c r="K35" s="55"/>
      <c r="L35" s="55"/>
      <c r="M35" s="55"/>
      <c r="N35" s="55"/>
    </row>
    <row r="36" spans="10:14" x14ac:dyDescent="0.2">
      <c r="J36" s="6"/>
      <c r="K36" s="55"/>
      <c r="L36" s="55"/>
      <c r="M36" s="55"/>
      <c r="N36" s="55"/>
    </row>
    <row r="37" spans="10:14" x14ac:dyDescent="0.2">
      <c r="J37" s="6"/>
      <c r="K37" s="55"/>
      <c r="L37" s="55"/>
      <c r="M37" s="55"/>
      <c r="N37" s="55"/>
    </row>
    <row r="38" spans="10:14" x14ac:dyDescent="0.2">
      <c r="J38" s="6"/>
      <c r="K38" s="55"/>
      <c r="L38" s="55"/>
      <c r="M38" s="55"/>
      <c r="N38" s="55"/>
    </row>
    <row r="39" spans="10:14" x14ac:dyDescent="0.2">
      <c r="J39" s="6"/>
      <c r="K39" s="55"/>
      <c r="L39" s="55"/>
      <c r="M39" s="55"/>
      <c r="N39" s="55"/>
    </row>
    <row r="40" spans="10:14" x14ac:dyDescent="0.2">
      <c r="J40" s="6"/>
      <c r="K40" s="55"/>
      <c r="L40" s="55"/>
      <c r="M40" s="55"/>
      <c r="N40" s="55"/>
    </row>
    <row r="41" spans="10:14" x14ac:dyDescent="0.2">
      <c r="J41" s="6"/>
      <c r="K41" s="55"/>
      <c r="L41" s="55"/>
      <c r="M41" s="55"/>
      <c r="N41" s="55"/>
    </row>
    <row r="42" spans="10:14" x14ac:dyDescent="0.2">
      <c r="J42" s="6"/>
      <c r="K42" s="55"/>
      <c r="L42" s="55"/>
      <c r="M42" s="55"/>
      <c r="N42" s="55"/>
    </row>
    <row r="43" spans="10:14" x14ac:dyDescent="0.2">
      <c r="J43" s="6"/>
      <c r="K43" s="55"/>
      <c r="L43" s="55"/>
      <c r="M43" s="55"/>
      <c r="N43" s="55"/>
    </row>
    <row r="44" spans="10:14" x14ac:dyDescent="0.2">
      <c r="J44" s="6"/>
      <c r="K44" s="55"/>
      <c r="L44" s="55"/>
      <c r="M44" s="55"/>
      <c r="N44" s="55"/>
    </row>
    <row r="45" spans="10:14" x14ac:dyDescent="0.2">
      <c r="J45" s="6"/>
      <c r="K45" s="55"/>
      <c r="L45" s="55"/>
      <c r="M45" s="55"/>
      <c r="N45" s="55"/>
    </row>
    <row r="46" spans="10:14" x14ac:dyDescent="0.2">
      <c r="J46" s="6"/>
      <c r="K46" s="55"/>
      <c r="L46" s="55"/>
      <c r="M46" s="55"/>
      <c r="N46" s="55"/>
    </row>
    <row r="47" spans="10:14" x14ac:dyDescent="0.2">
      <c r="J47" s="6"/>
      <c r="K47" s="55"/>
      <c r="L47" s="55"/>
      <c r="M47" s="55"/>
      <c r="N47" s="55"/>
    </row>
    <row r="48" spans="10:14" x14ac:dyDescent="0.2">
      <c r="J48" s="6"/>
      <c r="K48" s="55"/>
      <c r="L48" s="55"/>
      <c r="M48" s="55"/>
      <c r="N48" s="55"/>
    </row>
    <row r="49" spans="10:14" x14ac:dyDescent="0.2">
      <c r="J49" s="6"/>
      <c r="K49" s="55"/>
      <c r="L49" s="55"/>
      <c r="M49" s="55"/>
      <c r="N49" s="55"/>
    </row>
    <row r="50" spans="10:14" x14ac:dyDescent="0.2">
      <c r="J50" s="6"/>
      <c r="K50" s="55"/>
      <c r="L50" s="55"/>
      <c r="M50" s="55"/>
      <c r="N50" s="55"/>
    </row>
    <row r="51" spans="10:14" x14ac:dyDescent="0.2">
      <c r="J51" s="6"/>
      <c r="K51" s="55"/>
      <c r="L51" s="55"/>
      <c r="M51" s="55"/>
      <c r="N51" s="55"/>
    </row>
    <row r="52" spans="10:14" x14ac:dyDescent="0.2">
      <c r="J52" s="6"/>
      <c r="K52" s="55"/>
      <c r="L52" s="55"/>
      <c r="M52" s="55"/>
      <c r="N52" s="55"/>
    </row>
    <row r="53" spans="10:14" x14ac:dyDescent="0.2">
      <c r="J53" s="6"/>
      <c r="K53" s="55"/>
      <c r="L53" s="55"/>
      <c r="M53" s="55"/>
      <c r="N53" s="55"/>
    </row>
    <row r="54" spans="10:14" x14ac:dyDescent="0.2">
      <c r="J54" s="6"/>
      <c r="K54" s="55"/>
      <c r="L54" s="55"/>
      <c r="M54" s="55"/>
      <c r="N54" s="55"/>
    </row>
    <row r="55" spans="10:14" x14ac:dyDescent="0.2">
      <c r="J55" s="6"/>
      <c r="K55" s="55"/>
      <c r="L55" s="55"/>
      <c r="M55" s="55"/>
      <c r="N55" s="55"/>
    </row>
    <row r="56" spans="10:14" x14ac:dyDescent="0.2">
      <c r="J56" s="6"/>
      <c r="K56" s="55"/>
      <c r="L56" s="55"/>
      <c r="M56" s="55"/>
      <c r="N56" s="55"/>
    </row>
    <row r="57" spans="10:14" x14ac:dyDescent="0.2">
      <c r="J57" s="6"/>
      <c r="K57" s="55"/>
      <c r="L57" s="55"/>
      <c r="M57" s="55"/>
      <c r="N57" s="55"/>
    </row>
    <row r="58" spans="10:14" x14ac:dyDescent="0.2">
      <c r="J58" s="6"/>
      <c r="K58" s="55"/>
      <c r="L58" s="55"/>
      <c r="M58" s="55"/>
      <c r="N58" s="55"/>
    </row>
  </sheetData>
  <mergeCells count="5">
    <mergeCell ref="A15:B15"/>
    <mergeCell ref="A16:A23"/>
    <mergeCell ref="A27:B27"/>
    <mergeCell ref="C15:D15"/>
    <mergeCell ref="A24:B24"/>
  </mergeCells>
  <conditionalFormatting sqref="R2:CZ2">
    <cfRule type="cellIs" dxfId="9" priority="9" operator="lessThanOrEqual">
      <formula>30</formula>
    </cfRule>
    <cfRule type="cellIs" dxfId="8" priority="10" operator="between">
      <formula>31</formula>
      <formula>60</formula>
    </cfRule>
    <cfRule type="cellIs" dxfId="7" priority="11" operator="greaterThan">
      <formula>60</formula>
    </cfRule>
  </conditionalFormatting>
  <conditionalFormatting sqref="R4:CZ20">
    <cfRule type="expression" dxfId="6" priority="4">
      <formula>R$3=7</formula>
    </cfRule>
  </conditionalFormatting>
  <conditionalFormatting sqref="R7:CZ14">
    <cfRule type="cellIs" dxfId="5" priority="8" operator="greaterThan">
      <formula>0.9</formula>
    </cfRule>
  </conditionalFormatting>
  <conditionalFormatting sqref="P7:P8">
    <cfRule type="cellIs" dxfId="4" priority="15" operator="greaterThan">
      <formula>#REF!</formula>
    </cfRule>
  </conditionalFormatting>
  <conditionalFormatting sqref="R15:CZ15">
    <cfRule type="cellIs" dxfId="3" priority="3" operator="greaterThan">
      <formula>0.9</formula>
    </cfRule>
  </conditionalFormatting>
  <conditionalFormatting sqref="R16:CZ20">
    <cfRule type="cellIs" dxfId="2" priority="7" operator="greaterThan">
      <formula>0.9</formula>
    </cfRule>
  </conditionalFormatting>
  <conditionalFormatting sqref="R27:CZ27">
    <cfRule type="expression" dxfId="1" priority="2">
      <formula>R$3=7</formula>
    </cfRule>
  </conditionalFormatting>
  <conditionalFormatting sqref="R27:CZ27">
    <cfRule type="cellIs" dxfId="0" priority="1" operator="greaterThan">
      <formula>0.9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D4D3A-7261-D84E-918D-15A644AD001C}">
  <dimension ref="A1"/>
  <sheetViews>
    <sheetView topLeftCell="A19" zoomScale="50" workbookViewId="0">
      <selection activeCell="R98" sqref="R98"/>
    </sheetView>
  </sheetViews>
  <sheetFormatPr baseColWidth="10" defaultColWidth="11" defaultRowHeight="16" x14ac:dyDescent="0.2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ED81C5E7FDBD4C93DBDEEC26165DDE" ma:contentTypeVersion="6" ma:contentTypeDescription="Create a new document." ma:contentTypeScope="" ma:versionID="14ed4a1423baf49ef889a52fb762a3c0">
  <xsd:schema xmlns:xsd="http://www.w3.org/2001/XMLSchema" xmlns:xs="http://www.w3.org/2001/XMLSchema" xmlns:p="http://schemas.microsoft.com/office/2006/metadata/properties" xmlns:ns2="9081a385-c01c-48ac-a838-6ea2c6c9cf0a" xmlns:ns3="c060ed68-af92-4cdd-bcb5-fb4ebbbbf93a" targetNamespace="http://schemas.microsoft.com/office/2006/metadata/properties" ma:root="true" ma:fieldsID="c5001f293368a62a15b58852ef17b187" ns2:_="" ns3:_="">
    <xsd:import namespace="9081a385-c01c-48ac-a838-6ea2c6c9cf0a"/>
    <xsd:import namespace="c060ed68-af92-4cdd-bcb5-fb4ebbbbf9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0ed68-af92-4cdd-bcb5-fb4ebbbbf9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79D4BC-8835-4E1B-918E-51B18BBF8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81a385-c01c-48ac-a838-6ea2c6c9cf0a"/>
    <ds:schemaRef ds:uri="c060ed68-af92-4cdd-bcb5-fb4ebbbbf9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10E527-8338-43CF-ACA6-3956ABADE793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c060ed68-af92-4cdd-bcb5-fb4ebbbbf93a"/>
    <ds:schemaRef ds:uri="http://purl.org/dc/elements/1.1/"/>
    <ds:schemaRef ds:uri="http://purl.org/dc/dcmitype/"/>
    <ds:schemaRef ds:uri="9081a385-c01c-48ac-a838-6ea2c6c9cf0a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1CFBEAC-920B-4744-9AAA-C65ED709477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ICU 2023-24</vt:lpstr>
      <vt:lpstr>M&amp;O 2023-24</vt:lpstr>
      <vt:lpstr>Fig 2023-24</vt:lpstr>
      <vt:lpstr>ICU 2024-25</vt:lpstr>
      <vt:lpstr>M&amp;O 2024-25</vt:lpstr>
      <vt:lpstr>Fig 2024-25</vt:lpstr>
      <vt:lpstr>ICU 2025-26</vt:lpstr>
      <vt:lpstr>M&amp;O 2025-26</vt:lpstr>
      <vt:lpstr>Fig 2025-26</vt:lpstr>
      <vt:lpstr>Holidays&amp;Labor</vt:lpstr>
      <vt:lpstr>Holidays</vt:lpstr>
      <vt:lpstr>hours_per_day</vt:lpstr>
      <vt:lpstr>Labor_Code</vt:lpstr>
      <vt:lpstr>Labor_Code_Decoding</vt:lpstr>
      <vt:lpstr>Labor_table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Delia Tosi</dc:creator>
  <cp:keywords/>
  <dc:description/>
  <cp:lastModifiedBy>Delia Tosi</cp:lastModifiedBy>
  <cp:revision/>
  <dcterms:created xsi:type="dcterms:W3CDTF">2022-02-20T19:34:01Z</dcterms:created>
  <dcterms:modified xsi:type="dcterms:W3CDTF">2022-04-11T21:24:41Z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0x01010070ED81C5E7FDBD4C93DBDEEC26165DDE</vt:lpwstr>
  </property>
</Properties>
</file>