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cvakhnina\Desktop\v28\"/>
    </mc:Choice>
  </mc:AlternateContent>
  <bookViews>
    <workbookView xWindow="2820" yWindow="465" windowWidth="28800" windowHeight="19725" activeTab="1"/>
  </bookViews>
  <sheets>
    <sheet name="DESY SoW" sheetId="4" r:id="rId1"/>
    <sheet name="IceCube M&amp;O" sheetId="3" r:id="rId2"/>
    <sheet name="IceCube Upgrade" sheetId="2" r:id="rId3"/>
  </sheets>
  <calcPr calcId="162913"/>
</workbook>
</file>

<file path=xl/calcChain.xml><?xml version="1.0" encoding="utf-8"?>
<calcChain xmlns="http://schemas.openxmlformats.org/spreadsheetml/2006/main">
  <c r="K23" i="3" l="1"/>
  <c r="J13" i="2"/>
  <c r="I13" i="2"/>
  <c r="H13" i="2"/>
  <c r="F13" i="2"/>
  <c r="E13" i="2"/>
  <c r="G13" i="2"/>
  <c r="K13" i="2"/>
  <c r="E5" i="3"/>
  <c r="K4" i="3"/>
  <c r="K11" i="2"/>
  <c r="E8" i="2" l="1"/>
  <c r="F8" i="2"/>
  <c r="G8" i="2"/>
  <c r="H8" i="2"/>
  <c r="I8" i="2"/>
  <c r="J8" i="2"/>
  <c r="J5" i="2"/>
  <c r="I5" i="2"/>
  <c r="H5" i="2"/>
  <c r="G5" i="2"/>
  <c r="F5" i="2"/>
  <c r="E5" i="2"/>
  <c r="K24" i="2"/>
  <c r="G25" i="2"/>
  <c r="J28" i="3" l="1"/>
  <c r="I28" i="3"/>
  <c r="H28" i="3"/>
  <c r="G28" i="3"/>
  <c r="F28" i="3"/>
  <c r="E28" i="3"/>
  <c r="I26" i="3"/>
  <c r="F26" i="3"/>
  <c r="E26" i="3"/>
  <c r="I20" i="3"/>
  <c r="H20" i="3"/>
  <c r="G20" i="3"/>
  <c r="F20" i="3"/>
  <c r="E20" i="3"/>
  <c r="I18" i="3"/>
  <c r="J18" i="3"/>
  <c r="H18" i="3"/>
  <c r="G18" i="3"/>
  <c r="F18" i="3"/>
  <c r="E18" i="3"/>
  <c r="J13" i="3"/>
  <c r="I13" i="3"/>
  <c r="H13" i="3"/>
  <c r="G13" i="3"/>
  <c r="F13" i="3"/>
  <c r="E13" i="3"/>
  <c r="J8" i="3"/>
  <c r="I8" i="3"/>
  <c r="H8" i="3"/>
  <c r="G8" i="3"/>
  <c r="F8" i="3"/>
  <c r="E8" i="3"/>
  <c r="J5" i="3"/>
  <c r="I5" i="3"/>
  <c r="H5" i="3"/>
  <c r="G5" i="3"/>
  <c r="F5" i="3"/>
  <c r="K27" i="3"/>
  <c r="K25" i="3"/>
  <c r="K24" i="3"/>
  <c r="K22" i="3"/>
  <c r="K21" i="3"/>
  <c r="K19" i="3"/>
  <c r="K17" i="3"/>
  <c r="K15" i="3"/>
  <c r="K14" i="3"/>
  <c r="K12" i="3"/>
  <c r="K11" i="3"/>
  <c r="K10" i="3"/>
  <c r="K9" i="3"/>
  <c r="K6" i="3"/>
  <c r="K7" i="3"/>
  <c r="K3" i="3"/>
  <c r="F29" i="3" l="1"/>
  <c r="K26" i="3"/>
  <c r="E29" i="3"/>
  <c r="I29" i="3"/>
  <c r="K18" i="3"/>
  <c r="J29" i="3"/>
  <c r="G29" i="3"/>
  <c r="H29" i="3"/>
  <c r="K28" i="3"/>
  <c r="K20" i="3"/>
  <c r="K13" i="3"/>
  <c r="K8" i="3"/>
  <c r="K5" i="3"/>
  <c r="K23" i="2"/>
  <c r="K22" i="2"/>
  <c r="K21" i="2"/>
  <c r="K20" i="2"/>
  <c r="K19" i="2"/>
  <c r="K18" i="2"/>
  <c r="K17" i="2"/>
  <c r="K16" i="2"/>
  <c r="K15" i="2"/>
  <c r="K14" i="2"/>
  <c r="J25" i="2"/>
  <c r="I25" i="2"/>
  <c r="H25" i="2"/>
  <c r="F25" i="2"/>
  <c r="E25" i="2"/>
  <c r="K9" i="2"/>
  <c r="K10" i="2" s="1"/>
  <c r="J10" i="2"/>
  <c r="I10" i="2"/>
  <c r="H10" i="2"/>
  <c r="G10" i="2"/>
  <c r="F10" i="2"/>
  <c r="E10" i="2"/>
  <c r="K4" i="2"/>
  <c r="K3" i="2"/>
  <c r="K7" i="2"/>
  <c r="K6" i="2"/>
  <c r="K29" i="3" l="1"/>
  <c r="F26" i="2"/>
  <c r="G26" i="2"/>
  <c r="J26" i="2"/>
  <c r="K5" i="2"/>
  <c r="H26" i="2"/>
  <c r="K8" i="2"/>
  <c r="E26" i="2"/>
  <c r="I26" i="2"/>
  <c r="K25" i="2"/>
  <c r="K26" i="2" l="1"/>
</calcChain>
</file>

<file path=xl/sharedStrings.xml><?xml version="1.0" encoding="utf-8"?>
<sst xmlns="http://schemas.openxmlformats.org/spreadsheetml/2006/main" count="220" uniqueCount="172">
  <si>
    <t>Labor Cat.</t>
  </si>
  <si>
    <t>Names</t>
  </si>
  <si>
    <t>WBS L3</t>
  </si>
  <si>
    <t>Tasks</t>
  </si>
  <si>
    <t>WBS 1.1</t>
  </si>
  <si>
    <t>WBS 1.2</t>
  </si>
  <si>
    <t>WBS 1.3</t>
  </si>
  <si>
    <t>WBS 1.4</t>
  </si>
  <si>
    <t>WBS 1.5</t>
  </si>
  <si>
    <t>WBS 1.6</t>
  </si>
  <si>
    <t>Grand Total</t>
  </si>
  <si>
    <t>Project Office</t>
  </si>
  <si>
    <t>Enhanced Hot Water Drill</t>
  </si>
  <si>
    <t>Deep Ice Sensor Modules</t>
  </si>
  <si>
    <t>Comms, Power, and Timing</t>
  </si>
  <si>
    <t>Characterization &amp; Calibration</t>
  </si>
  <si>
    <t>M&amp;O Data Systems Integ.</t>
  </si>
  <si>
    <t>KE</t>
  </si>
  <si>
    <t>KOWALSKI, MAREK</t>
  </si>
  <si>
    <t>KOWALSKI, MAREK total</t>
  </si>
  <si>
    <t>KARG, TIMO</t>
  </si>
  <si>
    <t>L2 manager</t>
  </si>
  <si>
    <t>mDOM</t>
  </si>
  <si>
    <t>Production preparation</t>
  </si>
  <si>
    <t xml:space="preserve">SC </t>
  </si>
  <si>
    <t>BLOT, SUMMER</t>
  </si>
  <si>
    <t>Array Calibration</t>
  </si>
  <si>
    <t>L3 manager</t>
  </si>
  <si>
    <t>BLOT, SUMMER Total</t>
  </si>
  <si>
    <t>MA, WING YAN</t>
  </si>
  <si>
    <t>Simulation Software</t>
  </si>
  <si>
    <t>Simulation production, low-energy reconstruction (incl. new sensor designs)</t>
  </si>
  <si>
    <t>MA, WING YAN Total</t>
  </si>
  <si>
    <t>GR</t>
  </si>
  <si>
    <t>BROSTEAN-KAISER, JANNES</t>
  </si>
  <si>
    <t>WOM</t>
  </si>
  <si>
    <t>DESY GR Total</t>
  </si>
  <si>
    <t>TE</t>
  </si>
  <si>
    <t>KOSSATZ, MARKO</t>
  </si>
  <si>
    <t>Firmware development</t>
  </si>
  <si>
    <t>Ice Comms Module</t>
  </si>
  <si>
    <t>Field Hub</t>
  </si>
  <si>
    <t>KRETZSCHMANN, AXEL</t>
  </si>
  <si>
    <t>SCHUST, MATTHIAS</t>
  </si>
  <si>
    <t>SULANKE, KARL-HEINZ</t>
  </si>
  <si>
    <t>Mainboard development</t>
  </si>
  <si>
    <t>Hardware development</t>
  </si>
  <si>
    <t>DESY EN Total</t>
  </si>
  <si>
    <t>DESY Total</t>
  </si>
  <si>
    <t>Special devices</t>
  </si>
  <si>
    <r>
      <t>KARG, TIMO</t>
    </r>
    <r>
      <rPr>
        <sz val="11"/>
        <color rgb="FF000000"/>
        <rFont val="Helvetica Neue"/>
        <family val="2"/>
        <scheme val="minor"/>
      </rPr>
      <t xml:space="preserve"> </t>
    </r>
    <r>
      <rPr>
        <b/>
        <sz val="11"/>
        <color rgb="FF000000"/>
        <rFont val="Helvetica Neue"/>
        <family val="2"/>
        <scheme val="minor"/>
      </rPr>
      <t>Total</t>
    </r>
  </si>
  <si>
    <t>WBS 2.1</t>
  </si>
  <si>
    <t>WBS 2.2</t>
  </si>
  <si>
    <t>WBS 2.3</t>
  </si>
  <si>
    <t>WBS 2.4</t>
  </si>
  <si>
    <t>WBS 2.5</t>
  </si>
  <si>
    <t>WBS 2.6</t>
  </si>
  <si>
    <t>Program Coordination</t>
  </si>
  <si>
    <t>Detector Maintenance &amp; Operations</t>
  </si>
  <si>
    <t xml:space="preserve">Computing &amp; Data Management </t>
  </si>
  <si>
    <t xml:space="preserve">Data Processing &amp; Simulation </t>
  </si>
  <si>
    <t>Software</t>
  </si>
  <si>
    <t>Calibration</t>
  </si>
  <si>
    <t>Administration</t>
  </si>
  <si>
    <t>ExecCom member</t>
  </si>
  <si>
    <t>ACKERMANN, MARKUS</t>
  </si>
  <si>
    <t>Central Computing Resources</t>
  </si>
  <si>
    <t>DESY TIER-1 coordination</t>
  </si>
  <si>
    <t>ACKERMANN, MARKUS Total </t>
  </si>
  <si>
    <t>Online Filter (PNF)</t>
  </si>
  <si>
    <t xml:space="preserve">FRANCKOWIAK, ANNA </t>
  </si>
  <si>
    <t>Real-time Alerts</t>
  </si>
  <si>
    <t>Realtime oversight committee member</t>
  </si>
  <si>
    <t>FRANCKOWIAK, ANNA Total</t>
  </si>
  <si>
    <t>Member of ICC</t>
  </si>
  <si>
    <t>VAN SANTEN, JAKOB</t>
  </si>
  <si>
    <t>Simulation Soft­ware</t>
  </si>
  <si>
    <t>Software package maintenance</t>
  </si>
  <si>
    <t>VAN SANTEN, JAKOB Total </t>
  </si>
  <si>
    <t>Reconstruction</t>
  </si>
  <si>
    <t>DESY SC</t>
  </si>
  <si>
    <t>Detector Monitoring</t>
  </si>
  <si>
    <t>Online data stream maintenance</t>
  </si>
  <si>
    <t>Education and Outreach</t>
  </si>
  <si>
    <t>Organization of IceCube master classes at DESY</t>
  </si>
  <si>
    <t>STEIN, ROBERT</t>
  </si>
  <si>
    <t>DESY GR</t>
  </si>
  <si>
    <t>DESY IT</t>
  </si>
  <si>
    <t>European Data Center -Distributed Computing, Labor</t>
  </si>
  <si>
    <t>DESY IT Total</t>
  </si>
  <si>
    <t>Analysis coordinator</t>
  </si>
  <si>
    <r>
      <t>DESY SC</t>
    </r>
    <r>
      <rPr>
        <sz val="11"/>
        <color rgb="FF000000"/>
        <rFont val="Helvetica Neue (Body)_x0000_"/>
      </rPr>
      <t xml:space="preserve"> </t>
    </r>
    <r>
      <rPr>
        <b/>
        <sz val="11"/>
        <color rgb="FF000000"/>
        <rFont val="Helvetica Neue (Body)_x0000_"/>
      </rPr>
      <t>Total</t>
    </r>
  </si>
  <si>
    <t>ICC member</t>
  </si>
  <si>
    <t>IceCube Institutional Memorandum Of Understanding (MOU)</t>
  </si>
  <si>
    <t>Scope of Work</t>
  </si>
  <si>
    <t>DESY-Zeuthen</t>
  </si>
  <si>
    <t xml:space="preserve">Markus Ackermann (PI) </t>
  </si>
  <si>
    <t>Position</t>
  </si>
  <si>
    <t>Name</t>
  </si>
  <si>
    <t>Comments</t>
  </si>
  <si>
    <t>Faculty</t>
  </si>
  <si>
    <t>Marek Kowalski</t>
  </si>
  <si>
    <t>Analysis topics</t>
  </si>
  <si>
    <t>Neutrino astronomy division head, neutrino oscillations,  high-energy neutrinos from SNe</t>
  </si>
  <si>
    <t>Markus Ackermann</t>
  </si>
  <si>
    <t>Elisa Bernardini</t>
  </si>
  <si>
    <t>Anna Frankowiack</t>
  </si>
  <si>
    <t>Timo Karg</t>
  </si>
  <si>
    <t>Properties and origin of cosmic neutrinos</t>
  </si>
  <si>
    <t>Gamma-ray follow-up of neutrino transients</t>
  </si>
  <si>
    <t>Neutrino transients, multi-wavelength follow-up programs</t>
  </si>
  <si>
    <t>Cosmic ray physics, optical module and surface detector R&amp;D</t>
  </si>
  <si>
    <t>Retired faculty</t>
  </si>
  <si>
    <t>Christian Spiering</t>
  </si>
  <si>
    <t>Hermann Kolanoski</t>
  </si>
  <si>
    <t>GNN board member</t>
  </si>
  <si>
    <t>Cosmic ray physics</t>
  </si>
  <si>
    <t>honorary member, no M&amp;O fee</t>
  </si>
  <si>
    <t>Summer Blot</t>
  </si>
  <si>
    <t>Wing Yan Ma</t>
  </si>
  <si>
    <t>Jakob van Santen</t>
  </si>
  <si>
    <t>Konstancja Satalecka</t>
  </si>
  <si>
    <t>Deep Core/IceCube upgrade</t>
  </si>
  <si>
    <t>IceCube upgrade/Neutrino oscillation</t>
  </si>
  <si>
    <t xml:space="preserve"> IceCube / MAGIC joint science </t>
  </si>
  <si>
    <t xml:space="preserve"> Low-energy reconstruction</t>
  </si>
  <si>
    <t>Gamma-ray follow-up observations</t>
  </si>
  <si>
    <t>Flavor ratio constraints from tau neutrino identification</t>
  </si>
  <si>
    <t>Probe for SPICE hole to measure UV optical properties</t>
  </si>
  <si>
    <t>Correlation of neutrinos with Fermi LAT sources</t>
  </si>
  <si>
    <t>Search for high-energy neutrinos from a sample of SNe</t>
  </si>
  <si>
    <t>Correlation searches for neutrinos from AGN</t>
  </si>
  <si>
    <t>Federica Bradascio</t>
  </si>
  <si>
    <t>Origin of astrophysical neutrinos</t>
  </si>
  <si>
    <t>Juliana Stachurska</t>
  </si>
  <si>
    <t>Identification of tau neutrinos, Neutrino spectrum and flavor fits</t>
  </si>
  <si>
    <t>Neutrinos from SNe</t>
  </si>
  <si>
    <t>Optical sensor R&amp;D, calibration</t>
  </si>
  <si>
    <t xml:space="preserve">Robert Stein </t>
  </si>
  <si>
    <t xml:space="preserve">Scientists and Post Docs </t>
  </si>
  <si>
    <t>Ph.D. Students</t>
  </si>
  <si>
    <t xml:space="preserve">Neutrino transients </t>
  </si>
  <si>
    <t>Alexander Trettin</t>
  </si>
  <si>
    <t>Benjamin Bastian</t>
  </si>
  <si>
    <t>Oscillation physics / Deep Core</t>
  </si>
  <si>
    <t>TBD</t>
  </si>
  <si>
    <t>FAT preparation</t>
  </si>
  <si>
    <t>Development of production tools and procedures; mDOM prouction manager</t>
  </si>
  <si>
    <t>VASILEV, MIKHAIL</t>
  </si>
  <si>
    <t>ICM accpetance teststand</t>
  </si>
  <si>
    <t>analog front-end, uBase acceptance teststand</t>
  </si>
  <si>
    <t>IceCube extensions coordination</t>
  </si>
  <si>
    <t>SC</t>
  </si>
  <si>
    <t>LAGUNAS GUALDA, CHRISTINA</t>
  </si>
  <si>
    <t>TIER-1 coordination / Simulation Production</t>
  </si>
  <si>
    <t>FISCHER, LEANDER</t>
  </si>
  <si>
    <t>Millipede systematic uncertainties</t>
  </si>
  <si>
    <t>Reco/Syst WG co-chair</t>
  </si>
  <si>
    <t>TIER-1 coordination, Simulation production, Software maintenance, IceCube-Gen2 performance</t>
  </si>
  <si>
    <t>05/20 - 08/20</t>
  </si>
  <si>
    <t>Jannes Brostean-Kaiser</t>
  </si>
  <si>
    <t>Simone Garappa</t>
  </si>
  <si>
    <t>Leander Fischer</t>
  </si>
  <si>
    <t>Christina Lagunas Gualda</t>
  </si>
  <si>
    <t>Simeon Reusch</t>
  </si>
  <si>
    <t>Optical counterpart to high-energy neutrinos</t>
  </si>
  <si>
    <t>Transient neutrino sources</t>
  </si>
  <si>
    <t>Real-time follow-up searches</t>
  </si>
  <si>
    <t>Real-time analysis</t>
  </si>
  <si>
    <t>Search for eV-scale sterile neutrinos using 8 years of DeepCore data</t>
  </si>
  <si>
    <t>Search for heavy neutral lepton production inside the IceCube DeepCore detector</t>
  </si>
  <si>
    <r>
      <t>Ph.D Scientists</t>
    </r>
    <r>
      <rPr>
        <sz val="12"/>
        <color rgb="FF000000"/>
        <rFont val="Helvetica Neue"/>
        <family val="2"/>
        <scheme val="minor"/>
      </rPr>
      <t xml:space="preserve"> (Faculty (incl. retired)   Scientist/Post Doc   Grads</t>
    </r>
    <r>
      <rPr>
        <sz val="12"/>
        <color indexed="8"/>
        <rFont val="Helvetica Neue"/>
        <family val="2"/>
        <scheme val="minor"/>
      </rPr>
      <t>):</t>
    </r>
    <r>
      <rPr>
        <b/>
        <sz val="12"/>
        <color indexed="8"/>
        <rFont val="Helvetica Neue"/>
        <family val="2"/>
        <scheme val="minor"/>
      </rPr>
      <t xml:space="preserve">      10 </t>
    </r>
    <r>
      <rPr>
        <sz val="12"/>
        <color indexed="8"/>
        <rFont val="Helvetica Neue"/>
        <family val="2"/>
        <scheme val="minor"/>
      </rPr>
      <t>(7 3 10)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</si>
</sst>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0"/>
      <color indexed="8"/>
      <name val="Helvetica Neue"/>
    </font>
    <font>
      <sz val="10"/>
      <color indexed="8"/>
      <name val="Helvetica Neue"/>
      <family val="2"/>
      <scheme val="minor"/>
    </font>
    <font>
      <b/>
      <sz val="11"/>
      <color rgb="FF000000"/>
      <name val="Helvetica Neue"/>
      <family val="2"/>
      <scheme val="minor"/>
    </font>
    <font>
      <sz val="11"/>
      <color rgb="FF000000"/>
      <name val="Helvetica Neue"/>
      <family val="2"/>
      <scheme val="minor"/>
    </font>
    <font>
      <sz val="11"/>
      <color indexed="8"/>
      <name val="Helvetica Neue"/>
      <family val="2"/>
      <scheme val="minor"/>
    </font>
    <font>
      <b/>
      <sz val="11"/>
      <color rgb="FF000000"/>
      <name val="Helvetica Neue (Body)_x0000_"/>
    </font>
    <font>
      <sz val="11"/>
      <color rgb="FF000000"/>
      <name val="Helvetica Neue (Body)_x0000_"/>
    </font>
    <font>
      <sz val="11"/>
      <color indexed="8"/>
      <name val="Helvetica Neue (Body)_x0000_"/>
    </font>
    <font>
      <sz val="11"/>
      <color indexed="8"/>
      <name val="Helvetica Neue"/>
      <family val="2"/>
    </font>
    <font>
      <b/>
      <sz val="16"/>
      <color indexed="8"/>
      <name val="Helvetica Neue"/>
      <family val="2"/>
    </font>
    <font>
      <sz val="12"/>
      <color indexed="8"/>
      <name val="Times New Roman"/>
      <family val="1"/>
    </font>
    <font>
      <b/>
      <sz val="16"/>
      <color indexed="8"/>
      <name val="Helvetica Neue"/>
      <family val="2"/>
      <scheme val="minor"/>
    </font>
    <font>
      <b/>
      <sz val="12"/>
      <color rgb="FF000000"/>
      <name val="Helvetica Neue"/>
      <family val="2"/>
      <scheme val="minor"/>
    </font>
    <font>
      <sz val="12"/>
      <color rgb="FF000000"/>
      <name val="Helvetica Neue"/>
      <family val="2"/>
      <scheme val="minor"/>
    </font>
    <font>
      <sz val="12"/>
      <color indexed="8"/>
      <name val="Helvetica Neue"/>
      <family val="2"/>
      <scheme val="minor"/>
    </font>
    <font>
      <b/>
      <sz val="12"/>
      <color indexed="8"/>
      <name val="Helvetica Neue"/>
      <family val="2"/>
      <scheme val="minor"/>
    </font>
    <font>
      <sz val="12"/>
      <color rgb="FF0070C0"/>
      <name val="Times New Roman"/>
      <family val="1"/>
    </font>
    <font>
      <b/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3FFC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40">
    <xf numFmtId="0" fontId="0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5" fillId="4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 indent="3"/>
    </xf>
    <xf numFmtId="0" fontId="16" fillId="0" borderId="0" xfId="0" applyFont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5" fillId="5" borderId="8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5" fillId="4" borderId="1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5" fillId="5" borderId="1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2" fillId="3" borderId="15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top" wrapText="1"/>
    </xf>
    <xf numFmtId="164" fontId="3" fillId="0" borderId="1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top" wrapText="1"/>
    </xf>
    <xf numFmtId="0" fontId="6" fillId="0" borderId="0" xfId="0" applyFont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vertical="center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top" wrapText="1"/>
    </xf>
    <xf numFmtId="0" fontId="8" fillId="0" borderId="10" xfId="0" applyFont="1" applyBorder="1" applyAlignment="1">
      <alignment vertical="center" wrapText="1"/>
    </xf>
    <xf numFmtId="2" fontId="5" fillId="6" borderId="13" xfId="0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5" fillId="6" borderId="14" xfId="0" applyFont="1" applyFill="1" applyBorder="1" applyAlignment="1">
      <alignment vertical="center"/>
    </xf>
    <xf numFmtId="0" fontId="5" fillId="6" borderId="15" xfId="0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5" fillId="5" borderId="8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2" fillId="3" borderId="14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7F7F7F"/>
      <rgbColor rgb="FFECECEC"/>
      <rgbColor rgb="FFE7EAF4"/>
      <rgbColor rgb="FFC3FFC1"/>
      <rgbColor rgb="FFCDD4E9"/>
      <rgbColor rgb="FFCCFFCC"/>
      <rgbColor rgb="FFFFFFFF"/>
      <rgbColor rgb="FFB9FFB4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B12" sqref="B12"/>
    </sheetView>
  </sheetViews>
  <sheetFormatPr defaultColWidth="10.85546875" defaultRowHeight="14.25"/>
  <cols>
    <col min="1" max="1" width="17.28515625" style="12" customWidth="1"/>
    <col min="2" max="2" width="22.85546875" style="12" customWidth="1"/>
    <col min="3" max="3" width="43.28515625" style="12" customWidth="1"/>
    <col min="4" max="4" width="43.140625" style="12" customWidth="1"/>
    <col min="5" max="5" width="27.140625" style="12" customWidth="1"/>
    <col min="6" max="16384" width="10.85546875" style="12"/>
  </cols>
  <sheetData>
    <row r="1" spans="1:5" ht="20.25">
      <c r="A1" s="89" t="s">
        <v>93</v>
      </c>
      <c r="B1" s="89"/>
      <c r="C1" s="89"/>
      <c r="D1" s="89"/>
      <c r="E1" s="89"/>
    </row>
    <row r="2" spans="1:5" ht="20.25">
      <c r="A2" s="89" t="s">
        <v>94</v>
      </c>
      <c r="B2" s="89"/>
      <c r="C2" s="89"/>
      <c r="D2" s="89"/>
      <c r="E2" s="89"/>
    </row>
    <row r="3" spans="1:5">
      <c r="A3" s="13"/>
      <c r="B3" s="13"/>
      <c r="C3" s="13"/>
      <c r="D3" s="13"/>
      <c r="E3" s="13"/>
    </row>
    <row r="4" spans="1:5" ht="20.25">
      <c r="A4" s="90" t="s">
        <v>95</v>
      </c>
      <c r="B4" s="91"/>
      <c r="C4" s="91"/>
      <c r="D4" s="91"/>
      <c r="E4" s="92"/>
    </row>
    <row r="5" spans="1:5" ht="15.75">
      <c r="A5" s="93" t="s">
        <v>96</v>
      </c>
      <c r="B5" s="94"/>
      <c r="C5" s="94"/>
      <c r="D5" s="94"/>
      <c r="E5" s="95"/>
    </row>
    <row r="6" spans="1:5" ht="15.75">
      <c r="A6" s="96" t="s">
        <v>171</v>
      </c>
      <c r="B6" s="97"/>
      <c r="C6" s="97"/>
      <c r="D6" s="97"/>
      <c r="E6" s="98"/>
    </row>
    <row r="7" spans="1:5" ht="15.75">
      <c r="A7" s="14"/>
    </row>
    <row r="8" spans="1:5" ht="15">
      <c r="A8" s="20" t="s">
        <v>97</v>
      </c>
      <c r="B8" s="20" t="s">
        <v>98</v>
      </c>
      <c r="C8" s="20"/>
      <c r="D8" s="21" t="s">
        <v>102</v>
      </c>
      <c r="E8" s="21" t="s">
        <v>99</v>
      </c>
    </row>
    <row r="9" spans="1:5" ht="42.75">
      <c r="A9" s="84" t="s">
        <v>100</v>
      </c>
      <c r="B9" s="18" t="s">
        <v>101</v>
      </c>
      <c r="C9" s="18" t="s">
        <v>103</v>
      </c>
      <c r="D9" s="18"/>
      <c r="E9" s="18"/>
    </row>
    <row r="10" spans="1:5">
      <c r="A10" s="85"/>
      <c r="B10" s="19" t="s">
        <v>104</v>
      </c>
      <c r="C10" s="19" t="s">
        <v>108</v>
      </c>
      <c r="D10" s="19"/>
      <c r="E10" s="19"/>
    </row>
    <row r="11" spans="1:5">
      <c r="A11" s="85"/>
      <c r="B11" s="19" t="s">
        <v>105</v>
      </c>
      <c r="C11" s="19" t="s">
        <v>109</v>
      </c>
      <c r="D11" s="19"/>
      <c r="E11" s="19"/>
    </row>
    <row r="12" spans="1:5">
      <c r="A12" s="86"/>
      <c r="B12" s="78" t="s">
        <v>118</v>
      </c>
      <c r="C12" s="19" t="s">
        <v>123</v>
      </c>
      <c r="D12" s="79"/>
      <c r="E12" s="19"/>
    </row>
    <row r="13" spans="1:5" ht="28.5">
      <c r="A13" s="85"/>
      <c r="B13" s="19" t="s">
        <v>106</v>
      </c>
      <c r="C13" s="19" t="s">
        <v>110</v>
      </c>
      <c r="D13" s="19"/>
      <c r="E13" s="19"/>
    </row>
    <row r="14" spans="1:5" ht="30.95" customHeight="1">
      <c r="A14" s="85"/>
      <c r="B14" s="19" t="s">
        <v>107</v>
      </c>
      <c r="C14" s="19" t="s">
        <v>111</v>
      </c>
      <c r="E14" s="81"/>
    </row>
    <row r="15" spans="1:5" ht="42.75">
      <c r="A15" s="87"/>
      <c r="B15" s="22" t="s">
        <v>120</v>
      </c>
      <c r="C15" s="80" t="s">
        <v>158</v>
      </c>
      <c r="D15" s="80"/>
      <c r="E15" s="22"/>
    </row>
    <row r="16" spans="1:5" ht="28.5">
      <c r="A16" s="84" t="s">
        <v>112</v>
      </c>
      <c r="B16" s="19" t="s">
        <v>113</v>
      </c>
      <c r="C16" s="19" t="s">
        <v>115</v>
      </c>
      <c r="D16" s="18"/>
      <c r="E16" s="18" t="s">
        <v>117</v>
      </c>
    </row>
    <row r="17" spans="1:5" ht="28.5">
      <c r="A17" s="88"/>
      <c r="B17" s="22" t="s">
        <v>114</v>
      </c>
      <c r="C17" s="22" t="s">
        <v>116</v>
      </c>
      <c r="D17" s="22"/>
      <c r="E17" s="22" t="s">
        <v>117</v>
      </c>
    </row>
    <row r="18" spans="1:5">
      <c r="A18" s="84" t="s">
        <v>139</v>
      </c>
      <c r="B18" s="19" t="s">
        <v>119</v>
      </c>
      <c r="C18" s="19" t="s">
        <v>122</v>
      </c>
      <c r="D18" s="19" t="s">
        <v>125</v>
      </c>
      <c r="E18" s="18"/>
    </row>
    <row r="19" spans="1:5">
      <c r="A19" s="85"/>
      <c r="B19" s="19" t="s">
        <v>121</v>
      </c>
      <c r="C19" s="19" t="s">
        <v>124</v>
      </c>
      <c r="D19" s="19" t="s">
        <v>126</v>
      </c>
      <c r="E19" s="19"/>
    </row>
    <row r="20" spans="1:5" ht="28.5">
      <c r="A20" s="85"/>
      <c r="B20" s="19" t="s">
        <v>134</v>
      </c>
      <c r="C20" s="19" t="s">
        <v>135</v>
      </c>
      <c r="D20" s="19" t="s">
        <v>127</v>
      </c>
      <c r="E20" s="19" t="s">
        <v>159</v>
      </c>
    </row>
    <row r="21" spans="1:5">
      <c r="A21" s="84" t="s">
        <v>140</v>
      </c>
      <c r="B21" s="82" t="s">
        <v>143</v>
      </c>
      <c r="C21" s="82" t="s">
        <v>145</v>
      </c>
      <c r="D21" s="82" t="s">
        <v>145</v>
      </c>
      <c r="E21" s="18"/>
    </row>
    <row r="22" spans="1:5" ht="28.5">
      <c r="A22" s="85"/>
      <c r="B22" s="19" t="s">
        <v>132</v>
      </c>
      <c r="C22" s="19" t="s">
        <v>133</v>
      </c>
      <c r="D22" s="19" t="s">
        <v>131</v>
      </c>
      <c r="E22" s="19"/>
    </row>
    <row r="23" spans="1:5" ht="28.5">
      <c r="A23" s="85"/>
      <c r="B23" s="19" t="s">
        <v>160</v>
      </c>
      <c r="C23" s="19" t="s">
        <v>137</v>
      </c>
      <c r="D23" s="19" t="s">
        <v>128</v>
      </c>
      <c r="E23" s="19"/>
    </row>
    <row r="24" spans="1:5" ht="28.5">
      <c r="A24" s="85"/>
      <c r="B24" s="19" t="s">
        <v>162</v>
      </c>
      <c r="C24" s="23" t="s">
        <v>144</v>
      </c>
      <c r="D24" s="19" t="s">
        <v>170</v>
      </c>
      <c r="E24" s="19"/>
    </row>
    <row r="25" spans="1:5" ht="28.5">
      <c r="A25" s="85"/>
      <c r="B25" s="19" t="s">
        <v>161</v>
      </c>
      <c r="C25" s="19" t="s">
        <v>141</v>
      </c>
      <c r="D25" s="19" t="s">
        <v>129</v>
      </c>
      <c r="E25" s="19"/>
    </row>
    <row r="26" spans="1:5" ht="28.5">
      <c r="A26" s="85"/>
      <c r="B26" s="19" t="s">
        <v>163</v>
      </c>
      <c r="C26" s="12" t="s">
        <v>168</v>
      </c>
      <c r="D26" s="19" t="s">
        <v>166</v>
      </c>
      <c r="E26" s="19"/>
    </row>
    <row r="27" spans="1:5">
      <c r="A27" s="85"/>
      <c r="B27" s="19" t="s">
        <v>164</v>
      </c>
      <c r="C27" s="12" t="s">
        <v>167</v>
      </c>
      <c r="D27" s="19" t="s">
        <v>165</v>
      </c>
      <c r="E27" s="19"/>
    </row>
    <row r="28" spans="1:5" ht="28.5">
      <c r="A28" s="85"/>
      <c r="B28" s="19" t="s">
        <v>138</v>
      </c>
      <c r="C28" s="19" t="s">
        <v>136</v>
      </c>
      <c r="D28" s="19" t="s">
        <v>130</v>
      </c>
      <c r="E28" s="19"/>
    </row>
    <row r="29" spans="1:5" ht="28.5">
      <c r="A29" s="88"/>
      <c r="B29" s="24" t="s">
        <v>142</v>
      </c>
      <c r="C29" s="24" t="s">
        <v>144</v>
      </c>
      <c r="D29" s="24" t="s">
        <v>169</v>
      </c>
      <c r="E29" s="24"/>
    </row>
    <row r="31" spans="1:5" ht="15.75">
      <c r="A31" s="15"/>
    </row>
    <row r="32" spans="1:5" ht="15.75">
      <c r="A32" s="16"/>
    </row>
    <row r="33" spans="1:1" ht="15.75">
      <c r="A33" s="15"/>
    </row>
    <row r="34" spans="1:1" ht="15.75">
      <c r="A34" s="17"/>
    </row>
  </sheetData>
  <mergeCells count="9">
    <mergeCell ref="A9:A15"/>
    <mergeCell ref="A16:A17"/>
    <mergeCell ref="A18:A20"/>
    <mergeCell ref="A21:A29"/>
    <mergeCell ref="A1:E1"/>
    <mergeCell ref="A4:E4"/>
    <mergeCell ref="A5:E5"/>
    <mergeCell ref="A2:E2"/>
    <mergeCell ref="A6:E6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Normal="100" workbookViewId="0">
      <selection sqref="A1:A2"/>
    </sheetView>
  </sheetViews>
  <sheetFormatPr defaultColWidth="11.42578125" defaultRowHeight="12.75"/>
  <cols>
    <col min="2" max="2" width="29.42578125" customWidth="1"/>
    <col min="3" max="3" width="28.140625" customWidth="1"/>
    <col min="4" max="4" width="28.28515625" customWidth="1"/>
  </cols>
  <sheetData>
    <row r="1" spans="1:11" ht="15">
      <c r="A1" s="118" t="s">
        <v>0</v>
      </c>
      <c r="B1" s="114" t="s">
        <v>1</v>
      </c>
      <c r="C1" s="116" t="s">
        <v>2</v>
      </c>
      <c r="D1" s="112" t="s">
        <v>3</v>
      </c>
      <c r="E1" s="47" t="s">
        <v>51</v>
      </c>
      <c r="F1" s="47" t="s">
        <v>52</v>
      </c>
      <c r="G1" s="47" t="s">
        <v>53</v>
      </c>
      <c r="H1" s="47" t="s">
        <v>54</v>
      </c>
      <c r="I1" s="47" t="s">
        <v>55</v>
      </c>
      <c r="J1" s="47" t="s">
        <v>56</v>
      </c>
      <c r="K1" s="112" t="s">
        <v>10</v>
      </c>
    </row>
    <row r="2" spans="1:11" ht="72">
      <c r="A2" s="119"/>
      <c r="B2" s="115"/>
      <c r="C2" s="117"/>
      <c r="D2" s="113"/>
      <c r="E2" s="35" t="s">
        <v>57</v>
      </c>
      <c r="F2" s="35" t="s">
        <v>58</v>
      </c>
      <c r="G2" s="35" t="s">
        <v>59</v>
      </c>
      <c r="H2" s="35" t="s">
        <v>60</v>
      </c>
      <c r="I2" s="35" t="s">
        <v>61</v>
      </c>
      <c r="J2" s="35" t="s">
        <v>62</v>
      </c>
      <c r="K2" s="113"/>
    </row>
    <row r="3" spans="1:11" ht="14.25">
      <c r="A3" s="108" t="s">
        <v>17</v>
      </c>
      <c r="B3" s="25" t="s">
        <v>18</v>
      </c>
      <c r="C3" s="26" t="s">
        <v>63</v>
      </c>
      <c r="D3" s="26" t="s">
        <v>64</v>
      </c>
      <c r="E3" s="36">
        <v>0.1</v>
      </c>
      <c r="F3" s="36"/>
      <c r="G3" s="36"/>
      <c r="H3" s="36"/>
      <c r="I3" s="36"/>
      <c r="J3" s="44"/>
      <c r="K3" s="27">
        <f t="shared" ref="K3:K28" si="0">SUM(E3:J3)</f>
        <v>0.1</v>
      </c>
    </row>
    <row r="4" spans="1:11" ht="28.5">
      <c r="A4" s="109"/>
      <c r="B4" s="69"/>
      <c r="C4" s="8" t="s">
        <v>63</v>
      </c>
      <c r="D4" s="8" t="s">
        <v>151</v>
      </c>
      <c r="E4" s="38">
        <v>0.1</v>
      </c>
      <c r="F4" s="38"/>
      <c r="G4" s="38"/>
      <c r="H4" s="38"/>
      <c r="I4" s="38"/>
      <c r="J4" s="45"/>
      <c r="K4" s="27">
        <f t="shared" si="0"/>
        <v>0.1</v>
      </c>
    </row>
    <row r="5" spans="1:11" ht="15">
      <c r="A5" s="109"/>
      <c r="B5" s="9" t="s">
        <v>19</v>
      </c>
      <c r="C5" s="9"/>
      <c r="D5" s="9"/>
      <c r="E5" s="37">
        <f>IF(SUM(E3:E4)=0,"",SUM(E3:E4))</f>
        <v>0.2</v>
      </c>
      <c r="F5" s="37" t="str">
        <f t="shared" ref="F5:J5" si="1">IF(SUM(F3)=0,"",SUM(F3))</f>
        <v/>
      </c>
      <c r="G5" s="37" t="str">
        <f t="shared" si="1"/>
        <v/>
      </c>
      <c r="H5" s="37" t="str">
        <f t="shared" si="1"/>
        <v/>
      </c>
      <c r="I5" s="37" t="str">
        <f t="shared" si="1"/>
        <v/>
      </c>
      <c r="J5" s="37" t="str">
        <f t="shared" si="1"/>
        <v/>
      </c>
      <c r="K5" s="28">
        <f t="shared" si="0"/>
        <v>0.2</v>
      </c>
    </row>
    <row r="6" spans="1:11" ht="14.25">
      <c r="A6" s="109"/>
      <c r="B6" s="104" t="s">
        <v>65</v>
      </c>
      <c r="C6" s="8" t="s">
        <v>63</v>
      </c>
      <c r="D6" s="8" t="s">
        <v>64</v>
      </c>
      <c r="E6" s="38">
        <v>0.1</v>
      </c>
      <c r="F6" s="38"/>
      <c r="G6" s="38"/>
      <c r="H6" s="38"/>
      <c r="I6" s="38"/>
      <c r="J6" s="45"/>
      <c r="K6" s="29">
        <f>SUM(E6:J6)</f>
        <v>0.1</v>
      </c>
    </row>
    <row r="7" spans="1:11" ht="18.95" customHeight="1">
      <c r="A7" s="109"/>
      <c r="B7" s="104"/>
      <c r="C7" s="8" t="s">
        <v>66</v>
      </c>
      <c r="D7" s="8" t="s">
        <v>67</v>
      </c>
      <c r="E7" s="38"/>
      <c r="F7" s="38"/>
      <c r="G7" s="38">
        <v>0.1</v>
      </c>
      <c r="H7" s="38"/>
      <c r="I7" s="38"/>
      <c r="J7" s="45"/>
      <c r="K7" s="29">
        <f>SUM(E7:J7)</f>
        <v>0.1</v>
      </c>
    </row>
    <row r="8" spans="1:11" ht="15">
      <c r="A8" s="109"/>
      <c r="B8" s="10" t="s">
        <v>68</v>
      </c>
      <c r="C8" s="10"/>
      <c r="D8" s="10"/>
      <c r="E8" s="37">
        <f t="shared" ref="E8:J8" si="2">IF(SUM(E6:E7)=0,"",SUM(E6:E7))</f>
        <v>0.1</v>
      </c>
      <c r="F8" s="37" t="str">
        <f t="shared" si="2"/>
        <v/>
      </c>
      <c r="G8" s="37">
        <f t="shared" si="2"/>
        <v>0.1</v>
      </c>
      <c r="H8" s="37" t="str">
        <f t="shared" si="2"/>
        <v/>
      </c>
      <c r="I8" s="37" t="str">
        <f t="shared" si="2"/>
        <v/>
      </c>
      <c r="J8" s="37" t="str">
        <f t="shared" si="2"/>
        <v/>
      </c>
      <c r="K8" s="28">
        <f t="shared" si="0"/>
        <v>0.2</v>
      </c>
    </row>
    <row r="9" spans="1:11" ht="28.5">
      <c r="A9" s="109"/>
      <c r="B9" s="7" t="s">
        <v>70</v>
      </c>
      <c r="C9" s="8" t="s">
        <v>71</v>
      </c>
      <c r="D9" s="8" t="s">
        <v>72</v>
      </c>
      <c r="E9" s="38"/>
      <c r="F9" s="38">
        <v>0.1</v>
      </c>
      <c r="G9" s="38"/>
      <c r="H9" s="38"/>
      <c r="I9" s="38"/>
      <c r="J9" s="45"/>
      <c r="K9" s="29">
        <f t="shared" si="0"/>
        <v>0.1</v>
      </c>
    </row>
    <row r="10" spans="1:11" ht="14.25">
      <c r="A10" s="109"/>
      <c r="B10" s="7"/>
      <c r="C10" s="8" t="s">
        <v>63</v>
      </c>
      <c r="D10" s="8" t="s">
        <v>64</v>
      </c>
      <c r="E10" s="38">
        <v>0.1</v>
      </c>
      <c r="F10" s="38"/>
      <c r="G10" s="38"/>
      <c r="H10" s="38"/>
      <c r="I10" s="38"/>
      <c r="J10" s="45"/>
      <c r="K10" s="29">
        <f t="shared" si="0"/>
        <v>0.1</v>
      </c>
    </row>
    <row r="11" spans="1:11" ht="14.25">
      <c r="A11" s="109"/>
      <c r="B11" s="7"/>
      <c r="C11" s="8" t="s">
        <v>63</v>
      </c>
      <c r="D11" s="8" t="s">
        <v>92</v>
      </c>
      <c r="E11" s="38">
        <v>0.1</v>
      </c>
      <c r="F11" s="38"/>
      <c r="G11" s="38"/>
      <c r="H11" s="38"/>
      <c r="I11" s="38"/>
      <c r="J11" s="45"/>
      <c r="K11" s="29">
        <f t="shared" si="0"/>
        <v>0.1</v>
      </c>
    </row>
    <row r="12" spans="1:11" ht="14.25">
      <c r="A12" s="109"/>
      <c r="B12" s="7"/>
      <c r="C12" s="30" t="s">
        <v>63</v>
      </c>
      <c r="D12" s="8" t="s">
        <v>90</v>
      </c>
      <c r="E12" s="38">
        <v>0.25</v>
      </c>
      <c r="F12" s="38"/>
      <c r="G12" s="38"/>
      <c r="H12" s="38"/>
      <c r="I12" s="38"/>
      <c r="J12" s="45"/>
      <c r="K12" s="29">
        <f t="shared" si="0"/>
        <v>0.25</v>
      </c>
    </row>
    <row r="13" spans="1:11" ht="15">
      <c r="A13" s="110"/>
      <c r="B13" s="75" t="s">
        <v>73</v>
      </c>
      <c r="C13" s="10"/>
      <c r="D13" s="74"/>
      <c r="E13" s="76">
        <f t="shared" ref="E13:J13" si="3">IF(SUM(E9:E12)=0,"",SUM(E9:E12))</f>
        <v>0.45</v>
      </c>
      <c r="F13" s="76">
        <f t="shared" si="3"/>
        <v>0.1</v>
      </c>
      <c r="G13" s="76" t="str">
        <f t="shared" si="3"/>
        <v/>
      </c>
      <c r="H13" s="76" t="str">
        <f t="shared" si="3"/>
        <v/>
      </c>
      <c r="I13" s="76" t="str">
        <f t="shared" si="3"/>
        <v/>
      </c>
      <c r="J13" s="76" t="str">
        <f t="shared" si="3"/>
        <v/>
      </c>
      <c r="K13" s="28">
        <f t="shared" si="0"/>
        <v>0.55000000000000004</v>
      </c>
    </row>
    <row r="14" spans="1:11" ht="14.25">
      <c r="A14" s="109"/>
      <c r="B14" s="105" t="s">
        <v>75</v>
      </c>
      <c r="C14" s="8" t="s">
        <v>63</v>
      </c>
      <c r="D14" s="8" t="s">
        <v>74</v>
      </c>
      <c r="E14" s="38">
        <v>0.1</v>
      </c>
      <c r="F14" s="38"/>
      <c r="G14" s="38"/>
      <c r="H14" s="38"/>
      <c r="I14" s="38"/>
      <c r="J14" s="45"/>
      <c r="K14" s="29">
        <f t="shared" si="0"/>
        <v>0.1</v>
      </c>
    </row>
    <row r="15" spans="1:11" ht="28.5">
      <c r="A15" s="109"/>
      <c r="B15" s="105"/>
      <c r="C15" s="8" t="s">
        <v>76</v>
      </c>
      <c r="D15" s="8" t="s">
        <v>77</v>
      </c>
      <c r="E15" s="38"/>
      <c r="F15" s="38"/>
      <c r="G15" s="38"/>
      <c r="H15" s="38"/>
      <c r="I15" s="38">
        <v>0.1</v>
      </c>
      <c r="J15" s="45"/>
      <c r="K15" s="29">
        <f t="shared" si="0"/>
        <v>0.1</v>
      </c>
    </row>
    <row r="16" spans="1:11" ht="28.5">
      <c r="A16" s="109"/>
      <c r="B16" s="105"/>
      <c r="C16" s="8" t="s">
        <v>66</v>
      </c>
      <c r="D16" s="8" t="s">
        <v>154</v>
      </c>
      <c r="E16" s="38"/>
      <c r="G16" s="38">
        <v>0.25</v>
      </c>
      <c r="H16" s="38"/>
      <c r="I16" s="38"/>
      <c r="J16" s="45"/>
      <c r="K16" s="29"/>
    </row>
    <row r="17" spans="1:11" ht="14.25">
      <c r="A17" s="109"/>
      <c r="B17" s="105"/>
      <c r="C17" s="8" t="s">
        <v>69</v>
      </c>
      <c r="D17" s="8" t="s">
        <v>157</v>
      </c>
      <c r="E17" s="38"/>
      <c r="F17" s="38">
        <v>0.25</v>
      </c>
      <c r="G17" s="38"/>
      <c r="H17" s="38"/>
      <c r="I17" s="38"/>
      <c r="J17" s="45"/>
      <c r="K17" s="29">
        <f t="shared" si="0"/>
        <v>0.25</v>
      </c>
    </row>
    <row r="18" spans="1:11" ht="15">
      <c r="A18" s="111"/>
      <c r="B18" s="77" t="s">
        <v>78</v>
      </c>
      <c r="C18" s="70"/>
      <c r="D18" s="70"/>
      <c r="E18" s="40">
        <f t="shared" ref="E18:J18" si="4">IF(SUM(E14:E17)=0,"",SUM(E14:E17))</f>
        <v>0.1</v>
      </c>
      <c r="F18" s="40">
        <f t="shared" si="4"/>
        <v>0.25</v>
      </c>
      <c r="G18" s="40">
        <f t="shared" si="4"/>
        <v>0.25</v>
      </c>
      <c r="H18" s="40" t="str">
        <f t="shared" si="4"/>
        <v/>
      </c>
      <c r="I18" s="40">
        <f t="shared" si="4"/>
        <v>0.1</v>
      </c>
      <c r="J18" s="40" t="str">
        <f t="shared" si="4"/>
        <v/>
      </c>
      <c r="K18" s="33">
        <f t="shared" si="0"/>
        <v>0.7</v>
      </c>
    </row>
    <row r="19" spans="1:11" ht="14.25">
      <c r="A19" s="103" t="s">
        <v>152</v>
      </c>
      <c r="B19" s="7" t="s">
        <v>80</v>
      </c>
      <c r="C19" s="8" t="s">
        <v>81</v>
      </c>
      <c r="D19" s="8" t="s">
        <v>81</v>
      </c>
      <c r="E19" s="38"/>
      <c r="F19" s="38">
        <v>0.05</v>
      </c>
      <c r="G19" s="38"/>
      <c r="H19" s="38"/>
      <c r="I19" s="38"/>
      <c r="J19" s="45"/>
      <c r="K19" s="29">
        <f t="shared" si="0"/>
        <v>0.05</v>
      </c>
    </row>
    <row r="20" spans="1:11" ht="15">
      <c r="A20" s="102"/>
      <c r="B20" s="31" t="s">
        <v>91</v>
      </c>
      <c r="C20" s="31"/>
      <c r="D20" s="32"/>
      <c r="E20" s="40" t="str">
        <f>IF(SUM(E19)=0,"",SUM(E19))</f>
        <v/>
      </c>
      <c r="F20" s="40">
        <f>IF(SUM(F19)=0,"",SUM(F19))</f>
        <v>0.05</v>
      </c>
      <c r="G20" s="40" t="str">
        <f>IF(SUM(G19)=0,"",SUM(G19))</f>
        <v/>
      </c>
      <c r="H20" s="40" t="str">
        <f>IF(SUM(H19)=0,"",SUM(H19))</f>
        <v/>
      </c>
      <c r="I20" s="40" t="str">
        <f>IF(SUM(I19)=0,"",SUM(I19))</f>
        <v/>
      </c>
      <c r="J20" s="46"/>
      <c r="K20" s="33">
        <f t="shared" si="0"/>
        <v>0.05</v>
      </c>
    </row>
    <row r="21" spans="1:11" ht="28.5">
      <c r="A21" s="103" t="s">
        <v>33</v>
      </c>
      <c r="B21" s="7" t="s">
        <v>34</v>
      </c>
      <c r="C21" s="8" t="s">
        <v>83</v>
      </c>
      <c r="D21" s="8" t="s">
        <v>84</v>
      </c>
      <c r="E21" s="38">
        <v>0.1</v>
      </c>
      <c r="F21" s="38"/>
      <c r="G21" s="38"/>
      <c r="H21" s="42"/>
      <c r="I21" s="38"/>
      <c r="J21" s="45"/>
      <c r="K21" s="29">
        <f t="shared" si="0"/>
        <v>0.1</v>
      </c>
    </row>
    <row r="22" spans="1:11" ht="28.5">
      <c r="A22" s="103"/>
      <c r="B22" s="107" t="s">
        <v>153</v>
      </c>
      <c r="C22" s="8" t="s">
        <v>71</v>
      </c>
      <c r="D22" s="8" t="s">
        <v>82</v>
      </c>
      <c r="E22" s="38"/>
      <c r="F22" s="38">
        <v>0.2</v>
      </c>
      <c r="G22" s="38"/>
      <c r="H22" s="39"/>
      <c r="I22" s="38"/>
      <c r="J22" s="45"/>
      <c r="K22" s="29">
        <f t="shared" si="0"/>
        <v>0.2</v>
      </c>
    </row>
    <row r="23" spans="1:11" ht="28.5">
      <c r="A23" s="103"/>
      <c r="B23" s="107"/>
      <c r="C23" s="8" t="s">
        <v>79</v>
      </c>
      <c r="D23" s="8" t="s">
        <v>156</v>
      </c>
      <c r="E23" s="38"/>
      <c r="F23" s="38"/>
      <c r="G23" s="38"/>
      <c r="H23" s="39"/>
      <c r="I23" s="38">
        <v>0.1</v>
      </c>
      <c r="J23" s="45"/>
      <c r="K23" s="29">
        <f t="shared" si="0"/>
        <v>0.1</v>
      </c>
    </row>
    <row r="24" spans="1:11" ht="28.5">
      <c r="A24" s="103"/>
      <c r="B24" s="69" t="s">
        <v>85</v>
      </c>
      <c r="C24" s="8" t="s">
        <v>71</v>
      </c>
      <c r="D24" s="8" t="s">
        <v>82</v>
      </c>
      <c r="E24" s="38"/>
      <c r="F24" s="38">
        <v>0.1</v>
      </c>
      <c r="G24" s="38"/>
      <c r="H24" s="39"/>
      <c r="I24" s="38"/>
      <c r="J24" s="45"/>
      <c r="K24" s="29">
        <f t="shared" si="0"/>
        <v>0.1</v>
      </c>
    </row>
    <row r="25" spans="1:11" ht="14.25">
      <c r="A25" s="103"/>
      <c r="B25" s="7" t="s">
        <v>86</v>
      </c>
      <c r="C25" s="8" t="s">
        <v>81</v>
      </c>
      <c r="D25" s="8" t="s">
        <v>81</v>
      </c>
      <c r="E25" s="38"/>
      <c r="F25" s="38">
        <v>0.12</v>
      </c>
      <c r="G25" s="38"/>
      <c r="H25" s="38"/>
      <c r="I25" s="38"/>
      <c r="J25" s="45"/>
      <c r="K25" s="29">
        <f t="shared" si="0"/>
        <v>0.12</v>
      </c>
    </row>
    <row r="26" spans="1:11" ht="15">
      <c r="A26" s="102"/>
      <c r="B26" s="106" t="s">
        <v>36</v>
      </c>
      <c r="C26" s="106"/>
      <c r="D26" s="32"/>
      <c r="E26" s="40">
        <f>IF(SUM(E21:E25)=0,"",SUM(E21:E25))</f>
        <v>0.1</v>
      </c>
      <c r="F26" s="40">
        <f>IF(SUM(F21:F25)=0,"",SUM(F21:F25))</f>
        <v>0.42000000000000004</v>
      </c>
      <c r="G26" s="43"/>
      <c r="H26" s="43"/>
      <c r="I26" s="40">
        <f>IF(SUM(I21:I25)=0,"",SUM(I21:I25))</f>
        <v>0.1</v>
      </c>
      <c r="J26" s="46"/>
      <c r="K26" s="33">
        <f t="shared" si="0"/>
        <v>0.62</v>
      </c>
    </row>
    <row r="27" spans="1:11" ht="42.75">
      <c r="A27" s="101" t="s">
        <v>37</v>
      </c>
      <c r="B27" s="25" t="s">
        <v>87</v>
      </c>
      <c r="C27" s="26" t="s">
        <v>66</v>
      </c>
      <c r="D27" s="26" t="s">
        <v>88</v>
      </c>
      <c r="E27" s="36"/>
      <c r="F27" s="36"/>
      <c r="G27" s="36">
        <v>1</v>
      </c>
      <c r="H27" s="36"/>
      <c r="I27" s="36"/>
      <c r="J27" s="44"/>
      <c r="K27" s="27">
        <f t="shared" si="0"/>
        <v>1</v>
      </c>
    </row>
    <row r="28" spans="1:11" ht="15">
      <c r="A28" s="102"/>
      <c r="B28" s="106" t="s">
        <v>89</v>
      </c>
      <c r="C28" s="106"/>
      <c r="D28" s="32"/>
      <c r="E28" s="40" t="str">
        <f t="shared" ref="E28:J28" si="5">IF(SUM(E27)=0,"",SUM(E27))</f>
        <v/>
      </c>
      <c r="F28" s="40" t="str">
        <f t="shared" si="5"/>
        <v/>
      </c>
      <c r="G28" s="40">
        <f t="shared" si="5"/>
        <v>1</v>
      </c>
      <c r="H28" s="40" t="str">
        <f t="shared" si="5"/>
        <v/>
      </c>
      <c r="I28" s="40" t="str">
        <f t="shared" si="5"/>
        <v/>
      </c>
      <c r="J28" s="40" t="str">
        <f t="shared" si="5"/>
        <v/>
      </c>
      <c r="K28" s="33">
        <f t="shared" si="0"/>
        <v>1</v>
      </c>
    </row>
    <row r="29" spans="1:11" ht="15">
      <c r="A29" s="99" t="s">
        <v>48</v>
      </c>
      <c r="B29" s="100"/>
      <c r="C29" s="34"/>
      <c r="D29" s="34"/>
      <c r="E29" s="41">
        <f t="shared" ref="E29:J29" si="6">SUM(E3:E28)/2</f>
        <v>0.95000000000000007</v>
      </c>
      <c r="F29" s="41">
        <f t="shared" si="6"/>
        <v>0.82000000000000006</v>
      </c>
      <c r="G29" s="41">
        <f t="shared" si="6"/>
        <v>1.35</v>
      </c>
      <c r="H29" s="41">
        <f t="shared" si="6"/>
        <v>0</v>
      </c>
      <c r="I29" s="41">
        <f t="shared" si="6"/>
        <v>0.2</v>
      </c>
      <c r="J29" s="41">
        <f t="shared" si="6"/>
        <v>0</v>
      </c>
      <c r="K29" s="83">
        <f>SUM(E29:J29)</f>
        <v>3.3200000000000003</v>
      </c>
    </row>
    <row r="30" spans="1:1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</sheetData>
  <mergeCells count="15">
    <mergeCell ref="K1:K2"/>
    <mergeCell ref="B1:B2"/>
    <mergeCell ref="C1:C2"/>
    <mergeCell ref="D1:D2"/>
    <mergeCell ref="A1:A2"/>
    <mergeCell ref="A29:B29"/>
    <mergeCell ref="A27:A28"/>
    <mergeCell ref="A21:A26"/>
    <mergeCell ref="B6:B7"/>
    <mergeCell ref="B14:B17"/>
    <mergeCell ref="B26:C26"/>
    <mergeCell ref="B28:C28"/>
    <mergeCell ref="B22:B23"/>
    <mergeCell ref="A19:A20"/>
    <mergeCell ref="A3:A18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B12" sqref="B12"/>
    </sheetView>
  </sheetViews>
  <sheetFormatPr defaultColWidth="10.85546875" defaultRowHeight="12.75"/>
  <cols>
    <col min="1" max="1" width="10.85546875" style="2"/>
    <col min="2" max="2" width="28.28515625" style="2" customWidth="1"/>
    <col min="3" max="3" width="23.42578125" style="2" customWidth="1"/>
    <col min="4" max="4" width="24" style="2" customWidth="1"/>
    <col min="5" max="16384" width="10.85546875" style="2"/>
  </cols>
  <sheetData>
    <row r="1" spans="1:13" ht="15">
      <c r="A1" s="126" t="s">
        <v>0</v>
      </c>
      <c r="B1" s="120" t="s">
        <v>1</v>
      </c>
      <c r="C1" s="120" t="s">
        <v>2</v>
      </c>
      <c r="D1" s="120" t="s">
        <v>3</v>
      </c>
      <c r="E1" s="56" t="s">
        <v>4</v>
      </c>
      <c r="F1" s="56" t="s">
        <v>5</v>
      </c>
      <c r="G1" s="56" t="s">
        <v>6</v>
      </c>
      <c r="H1" s="56" t="s">
        <v>7</v>
      </c>
      <c r="I1" s="56" t="s">
        <v>8</v>
      </c>
      <c r="J1" s="56" t="s">
        <v>9</v>
      </c>
      <c r="K1" s="122" t="s">
        <v>10</v>
      </c>
      <c r="L1" s="1"/>
      <c r="M1" s="1"/>
    </row>
    <row r="2" spans="1:13" ht="78.75">
      <c r="A2" s="127"/>
      <c r="B2" s="121"/>
      <c r="C2" s="121"/>
      <c r="D2" s="121"/>
      <c r="E2" s="57" t="s">
        <v>11</v>
      </c>
      <c r="F2" s="57" t="s">
        <v>12</v>
      </c>
      <c r="G2" s="57" t="s">
        <v>13</v>
      </c>
      <c r="H2" s="57" t="s">
        <v>14</v>
      </c>
      <c r="I2" s="57" t="s">
        <v>15</v>
      </c>
      <c r="J2" s="57" t="s">
        <v>16</v>
      </c>
      <c r="K2" s="123"/>
      <c r="L2" s="1"/>
      <c r="M2" s="1"/>
    </row>
    <row r="3" spans="1:13" ht="14.25">
      <c r="A3" s="128" t="s">
        <v>17</v>
      </c>
      <c r="B3" s="139" t="s">
        <v>25</v>
      </c>
      <c r="C3" s="3" t="s">
        <v>26</v>
      </c>
      <c r="D3" s="3" t="s">
        <v>27</v>
      </c>
      <c r="E3" s="58"/>
      <c r="F3" s="58"/>
      <c r="G3" s="58"/>
      <c r="H3" s="58"/>
      <c r="I3" s="58">
        <v>0.1</v>
      </c>
      <c r="J3" s="66"/>
      <c r="K3" s="51">
        <f>SUM(E3:J3)</f>
        <v>0.1</v>
      </c>
      <c r="L3" s="1"/>
      <c r="M3" s="1"/>
    </row>
    <row r="4" spans="1:13" ht="14.25">
      <c r="A4" s="129"/>
      <c r="B4" s="139"/>
      <c r="C4" s="3" t="s">
        <v>22</v>
      </c>
      <c r="D4" s="3" t="s">
        <v>146</v>
      </c>
      <c r="E4" s="58"/>
      <c r="F4" s="58"/>
      <c r="G4" s="58">
        <v>0.4</v>
      </c>
      <c r="H4" s="58"/>
      <c r="I4" s="58"/>
      <c r="J4" s="66"/>
      <c r="K4" s="51">
        <f>SUM(E4:J4)</f>
        <v>0.4</v>
      </c>
      <c r="L4" s="1"/>
      <c r="M4" s="1"/>
    </row>
    <row r="5" spans="1:13" ht="15">
      <c r="A5" s="129"/>
      <c r="B5" s="124" t="s">
        <v>28</v>
      </c>
      <c r="C5" s="125"/>
      <c r="D5" s="125"/>
      <c r="E5" s="61">
        <f t="shared" ref="E5:K5" si="0">SUM(E3:E4)</f>
        <v>0</v>
      </c>
      <c r="F5" s="61">
        <f t="shared" si="0"/>
        <v>0</v>
      </c>
      <c r="G5" s="61">
        <f t="shared" si="0"/>
        <v>0.4</v>
      </c>
      <c r="H5" s="61">
        <f t="shared" si="0"/>
        <v>0</v>
      </c>
      <c r="I5" s="61">
        <f t="shared" si="0"/>
        <v>0.1</v>
      </c>
      <c r="J5" s="61">
        <f t="shared" si="0"/>
        <v>0</v>
      </c>
      <c r="K5" s="61">
        <f t="shared" si="0"/>
        <v>0.5</v>
      </c>
      <c r="L5" s="1"/>
      <c r="M5" s="1"/>
    </row>
    <row r="6" spans="1:13" ht="28.5">
      <c r="A6" s="129"/>
      <c r="B6" s="131" t="s">
        <v>20</v>
      </c>
      <c r="C6" s="3" t="s">
        <v>13</v>
      </c>
      <c r="D6" s="3" t="s">
        <v>21</v>
      </c>
      <c r="E6" s="58"/>
      <c r="F6" s="58"/>
      <c r="G6" s="58">
        <v>0.2</v>
      </c>
      <c r="H6" s="58"/>
      <c r="I6" s="58"/>
      <c r="J6" s="66"/>
      <c r="K6" s="51">
        <f>SUM(E6:J6)</f>
        <v>0.2</v>
      </c>
      <c r="L6" s="1"/>
      <c r="M6" s="1"/>
    </row>
    <row r="7" spans="1:13" ht="14.25">
      <c r="A7" s="129"/>
      <c r="B7" s="131"/>
      <c r="C7" s="3" t="s">
        <v>22</v>
      </c>
      <c r="D7" s="3" t="s">
        <v>23</v>
      </c>
      <c r="E7" s="58"/>
      <c r="F7" s="58"/>
      <c r="G7" s="58">
        <v>0.4</v>
      </c>
      <c r="H7" s="58"/>
      <c r="I7" s="58"/>
      <c r="J7" s="66"/>
      <c r="K7" s="51">
        <f>SUM(E7:J7)</f>
        <v>0.4</v>
      </c>
      <c r="L7" s="1"/>
      <c r="M7" s="1"/>
    </row>
    <row r="8" spans="1:13" ht="15">
      <c r="A8" s="130"/>
      <c r="B8" s="124" t="s">
        <v>50</v>
      </c>
      <c r="C8" s="125"/>
      <c r="D8" s="125"/>
      <c r="E8" s="61">
        <f t="shared" ref="E8:K8" si="1">SUM(E6:E7)</f>
        <v>0</v>
      </c>
      <c r="F8" s="61">
        <f t="shared" si="1"/>
        <v>0</v>
      </c>
      <c r="G8" s="61">
        <f t="shared" si="1"/>
        <v>0.60000000000000009</v>
      </c>
      <c r="H8" s="61">
        <f t="shared" si="1"/>
        <v>0</v>
      </c>
      <c r="I8" s="61">
        <f t="shared" si="1"/>
        <v>0</v>
      </c>
      <c r="J8" s="61">
        <f t="shared" si="1"/>
        <v>0</v>
      </c>
      <c r="K8" s="61">
        <f t="shared" si="1"/>
        <v>0.60000000000000009</v>
      </c>
      <c r="L8" s="1"/>
      <c r="M8" s="1"/>
    </row>
    <row r="9" spans="1:13" ht="57">
      <c r="A9" s="134" t="s">
        <v>24</v>
      </c>
      <c r="B9" s="11" t="s">
        <v>29</v>
      </c>
      <c r="C9" s="3" t="s">
        <v>30</v>
      </c>
      <c r="D9" s="3" t="s">
        <v>31</v>
      </c>
      <c r="E9" s="58"/>
      <c r="F9" s="58"/>
      <c r="G9" s="63"/>
      <c r="H9" s="58"/>
      <c r="I9" s="58"/>
      <c r="J9" s="58">
        <v>0.5</v>
      </c>
      <c r="K9" s="51">
        <f>SUM(E9:J9)</f>
        <v>0.5</v>
      </c>
      <c r="L9" s="1"/>
      <c r="M9" s="1"/>
    </row>
    <row r="10" spans="1:13" ht="15">
      <c r="A10" s="135"/>
      <c r="B10" s="125" t="s">
        <v>32</v>
      </c>
      <c r="C10" s="125"/>
      <c r="D10" s="125"/>
      <c r="E10" s="61">
        <f t="shared" ref="E10:K10" si="2">SUM(E9:E9)</f>
        <v>0</v>
      </c>
      <c r="F10" s="61">
        <f t="shared" si="2"/>
        <v>0</v>
      </c>
      <c r="G10" s="61">
        <f t="shared" si="2"/>
        <v>0</v>
      </c>
      <c r="H10" s="61">
        <f t="shared" si="2"/>
        <v>0</v>
      </c>
      <c r="I10" s="61">
        <f t="shared" si="2"/>
        <v>0</v>
      </c>
      <c r="J10" s="61">
        <f t="shared" si="2"/>
        <v>0.5</v>
      </c>
      <c r="K10" s="50">
        <f t="shared" si="2"/>
        <v>0.5</v>
      </c>
      <c r="L10" s="1"/>
      <c r="M10" s="1"/>
    </row>
    <row r="11" spans="1:13" ht="14.25">
      <c r="A11" s="134" t="s">
        <v>33</v>
      </c>
      <c r="B11" s="72" t="s">
        <v>34</v>
      </c>
      <c r="C11" s="5" t="s">
        <v>49</v>
      </c>
      <c r="D11" s="3" t="s">
        <v>35</v>
      </c>
      <c r="E11" s="71"/>
      <c r="F11" s="71"/>
      <c r="G11" s="71">
        <v>0.2</v>
      </c>
      <c r="H11" s="66"/>
      <c r="I11" s="71"/>
      <c r="J11" s="67"/>
      <c r="K11" s="73">
        <f>SUM(E11:J11)</f>
        <v>0.2</v>
      </c>
      <c r="L11" s="1"/>
      <c r="M11" s="1"/>
    </row>
    <row r="12" spans="1:13" ht="14.25">
      <c r="A12" s="135"/>
      <c r="B12" s="72" t="s">
        <v>155</v>
      </c>
      <c r="C12" s="5" t="s">
        <v>22</v>
      </c>
      <c r="D12" s="3" t="s">
        <v>146</v>
      </c>
      <c r="E12" s="71"/>
      <c r="F12" s="71"/>
      <c r="G12" s="71">
        <v>0.2</v>
      </c>
      <c r="H12" s="66"/>
      <c r="I12" s="71"/>
      <c r="J12" s="67"/>
      <c r="K12" s="73">
        <v>0.2</v>
      </c>
      <c r="L12" s="1"/>
      <c r="M12" s="1"/>
    </row>
    <row r="13" spans="1:13" ht="15">
      <c r="A13" s="136"/>
      <c r="B13" s="137" t="s">
        <v>36</v>
      </c>
      <c r="C13" s="137"/>
      <c r="D13" s="137"/>
      <c r="E13" s="59">
        <f t="shared" ref="E13:K13" si="3">SUM(E11:E12)</f>
        <v>0</v>
      </c>
      <c r="F13" s="59">
        <f t="shared" si="3"/>
        <v>0</v>
      </c>
      <c r="G13" s="59">
        <f t="shared" si="3"/>
        <v>0.4</v>
      </c>
      <c r="H13" s="59">
        <f t="shared" si="3"/>
        <v>0</v>
      </c>
      <c r="I13" s="59">
        <f t="shared" si="3"/>
        <v>0</v>
      </c>
      <c r="J13" s="59">
        <f t="shared" si="3"/>
        <v>0</v>
      </c>
      <c r="K13" s="52">
        <f t="shared" si="3"/>
        <v>0.4</v>
      </c>
      <c r="L13" s="1"/>
      <c r="M13" s="1"/>
    </row>
    <row r="14" spans="1:13" ht="14.25">
      <c r="A14" s="134" t="s">
        <v>37</v>
      </c>
      <c r="B14" s="138" t="s">
        <v>38</v>
      </c>
      <c r="C14" s="48" t="s">
        <v>22</v>
      </c>
      <c r="D14" s="48" t="s">
        <v>39</v>
      </c>
      <c r="E14" s="60"/>
      <c r="F14" s="60"/>
      <c r="G14" s="60">
        <v>0.2</v>
      </c>
      <c r="H14" s="65"/>
      <c r="I14" s="60"/>
      <c r="J14" s="68"/>
      <c r="K14" s="49">
        <f t="shared" ref="K14:K24" si="4">SUM(E14:J14)</f>
        <v>0.2</v>
      </c>
      <c r="L14" s="1"/>
      <c r="M14" s="1"/>
    </row>
    <row r="15" spans="1:13" ht="14.25">
      <c r="A15" s="135"/>
      <c r="B15" s="139"/>
      <c r="C15" s="3" t="s">
        <v>40</v>
      </c>
      <c r="D15" s="3" t="s">
        <v>39</v>
      </c>
      <c r="E15" s="58"/>
      <c r="F15" s="58"/>
      <c r="G15" s="58">
        <v>0.6</v>
      </c>
      <c r="H15" s="66"/>
      <c r="I15" s="58"/>
      <c r="J15" s="63"/>
      <c r="K15" s="51">
        <f t="shared" si="4"/>
        <v>0.6</v>
      </c>
      <c r="L15" s="1"/>
      <c r="M15" s="1"/>
    </row>
    <row r="16" spans="1:13" ht="14.25">
      <c r="A16" s="135"/>
      <c r="B16" s="139"/>
      <c r="C16" s="3" t="s">
        <v>41</v>
      </c>
      <c r="D16" s="3" t="s">
        <v>39</v>
      </c>
      <c r="E16" s="58"/>
      <c r="F16" s="58"/>
      <c r="G16" s="58"/>
      <c r="H16" s="66">
        <v>0.1</v>
      </c>
      <c r="I16" s="58"/>
      <c r="J16" s="63"/>
      <c r="K16" s="51">
        <f t="shared" si="4"/>
        <v>0.1</v>
      </c>
      <c r="L16" s="1"/>
      <c r="M16" s="1"/>
    </row>
    <row r="17" spans="1:13" ht="28.5">
      <c r="A17" s="135"/>
      <c r="B17" s="4" t="s">
        <v>42</v>
      </c>
      <c r="C17" s="3" t="s">
        <v>22</v>
      </c>
      <c r="D17" s="3" t="s">
        <v>150</v>
      </c>
      <c r="E17" s="58"/>
      <c r="F17" s="58"/>
      <c r="G17" s="64">
        <v>1</v>
      </c>
      <c r="H17" s="66"/>
      <c r="I17" s="58"/>
      <c r="J17" s="63"/>
      <c r="K17" s="53">
        <f t="shared" si="4"/>
        <v>1</v>
      </c>
      <c r="L17" s="1"/>
      <c r="M17" s="1"/>
    </row>
    <row r="18" spans="1:13" ht="57">
      <c r="A18" s="135"/>
      <c r="B18" s="4" t="s">
        <v>43</v>
      </c>
      <c r="C18" s="3" t="s">
        <v>22</v>
      </c>
      <c r="D18" s="3" t="s">
        <v>147</v>
      </c>
      <c r="E18" s="58"/>
      <c r="F18" s="58"/>
      <c r="G18" s="64">
        <v>1</v>
      </c>
      <c r="H18" s="66"/>
      <c r="I18" s="58"/>
      <c r="J18" s="63"/>
      <c r="K18" s="53">
        <f t="shared" si="4"/>
        <v>1</v>
      </c>
      <c r="L18" s="1"/>
      <c r="M18" s="1"/>
    </row>
    <row r="19" spans="1:13" ht="14.25">
      <c r="A19" s="135"/>
      <c r="B19" s="139" t="s">
        <v>44</v>
      </c>
      <c r="C19" s="3" t="s">
        <v>22</v>
      </c>
      <c r="D19" s="3" t="s">
        <v>45</v>
      </c>
      <c r="E19" s="58"/>
      <c r="F19" s="58"/>
      <c r="G19" s="58">
        <v>0.4</v>
      </c>
      <c r="H19" s="66"/>
      <c r="I19" s="58"/>
      <c r="J19" s="63"/>
      <c r="K19" s="51">
        <f t="shared" si="4"/>
        <v>0.4</v>
      </c>
      <c r="L19" s="1"/>
      <c r="M19" s="1"/>
    </row>
    <row r="20" spans="1:13" ht="14.25">
      <c r="A20" s="135"/>
      <c r="B20" s="139"/>
      <c r="C20" s="3" t="s">
        <v>40</v>
      </c>
      <c r="D20" s="3" t="s">
        <v>27</v>
      </c>
      <c r="E20" s="58"/>
      <c r="F20" s="58"/>
      <c r="G20" s="58">
        <v>0.05</v>
      </c>
      <c r="H20" s="66"/>
      <c r="I20" s="58"/>
      <c r="J20" s="63"/>
      <c r="K20" s="51">
        <f t="shared" si="4"/>
        <v>0.05</v>
      </c>
      <c r="L20" s="1"/>
      <c r="M20" s="1"/>
    </row>
    <row r="21" spans="1:13" ht="14.25">
      <c r="A21" s="135"/>
      <c r="B21" s="139"/>
      <c r="C21" s="3" t="s">
        <v>40</v>
      </c>
      <c r="D21" s="3" t="s">
        <v>46</v>
      </c>
      <c r="E21" s="58"/>
      <c r="F21" s="58"/>
      <c r="G21" s="58">
        <v>0.1</v>
      </c>
      <c r="H21" s="66"/>
      <c r="I21" s="58"/>
      <c r="J21" s="63"/>
      <c r="K21" s="51">
        <f t="shared" si="4"/>
        <v>0.1</v>
      </c>
      <c r="L21" s="1"/>
      <c r="M21" s="1"/>
    </row>
    <row r="22" spans="1:13" ht="14.25">
      <c r="A22" s="135"/>
      <c r="B22" s="139"/>
      <c r="C22" s="3" t="s">
        <v>41</v>
      </c>
      <c r="D22" s="3" t="s">
        <v>27</v>
      </c>
      <c r="E22" s="58"/>
      <c r="F22" s="58"/>
      <c r="G22" s="58"/>
      <c r="H22" s="66">
        <v>0.05</v>
      </c>
      <c r="I22" s="58"/>
      <c r="J22" s="63"/>
      <c r="K22" s="51">
        <f t="shared" si="4"/>
        <v>0.05</v>
      </c>
      <c r="L22" s="1"/>
      <c r="M22" s="1"/>
    </row>
    <row r="23" spans="1:13" ht="14.25">
      <c r="A23" s="135"/>
      <c r="B23" s="139"/>
      <c r="C23" s="3" t="s">
        <v>41</v>
      </c>
      <c r="D23" s="3" t="s">
        <v>46</v>
      </c>
      <c r="E23" s="58"/>
      <c r="F23" s="58"/>
      <c r="G23" s="58"/>
      <c r="H23" s="66">
        <v>0.2</v>
      </c>
      <c r="I23" s="58"/>
      <c r="J23" s="63"/>
      <c r="K23" s="51">
        <f t="shared" si="4"/>
        <v>0.2</v>
      </c>
      <c r="L23" s="1"/>
      <c r="M23" s="1"/>
    </row>
    <row r="24" spans="1:13" ht="28.5">
      <c r="A24" s="135"/>
      <c r="B24" s="11" t="s">
        <v>148</v>
      </c>
      <c r="C24" s="3" t="s">
        <v>40</v>
      </c>
      <c r="D24" s="3" t="s">
        <v>149</v>
      </c>
      <c r="E24" s="58"/>
      <c r="F24" s="58"/>
      <c r="G24" s="58">
        <v>0.5</v>
      </c>
      <c r="H24" s="66"/>
      <c r="I24" s="58"/>
      <c r="J24" s="63"/>
      <c r="K24" s="51">
        <f t="shared" si="4"/>
        <v>0.5</v>
      </c>
      <c r="L24" s="1"/>
      <c r="M24" s="1"/>
    </row>
    <row r="25" spans="1:13" ht="15">
      <c r="A25" s="136"/>
      <c r="B25" s="137" t="s">
        <v>47</v>
      </c>
      <c r="C25" s="137"/>
      <c r="D25" s="137"/>
      <c r="E25" s="59">
        <f>SUM(E14:E23)</f>
        <v>0</v>
      </c>
      <c r="F25" s="59">
        <f>SUM(F14:F23)</f>
        <v>0</v>
      </c>
      <c r="G25" s="59">
        <f>SUM(G14:G24)</f>
        <v>3.8499999999999996</v>
      </c>
      <c r="H25" s="59">
        <f>SUM(H14:H23)</f>
        <v>0.35000000000000003</v>
      </c>
      <c r="I25" s="59">
        <f>SUM(I14:I23)</f>
        <v>0</v>
      </c>
      <c r="J25" s="59">
        <f>SUM(J14:J23)</f>
        <v>0</v>
      </c>
      <c r="K25" s="52">
        <f>SUM(K14:K24)</f>
        <v>4.1999999999999993</v>
      </c>
      <c r="L25" s="1"/>
      <c r="M25" s="1"/>
    </row>
    <row r="26" spans="1:13" ht="15">
      <c r="A26" s="132" t="s">
        <v>48</v>
      </c>
      <c r="B26" s="133"/>
      <c r="C26" s="54"/>
      <c r="D26" s="55"/>
      <c r="E26" s="62">
        <f t="shared" ref="E26:K26" si="5">SUM(E3:E25)/2</f>
        <v>0</v>
      </c>
      <c r="F26" s="62">
        <f t="shared" si="5"/>
        <v>0</v>
      </c>
      <c r="G26" s="62">
        <f t="shared" si="5"/>
        <v>5.25</v>
      </c>
      <c r="H26" s="62">
        <f t="shared" si="5"/>
        <v>0.35000000000000003</v>
      </c>
      <c r="I26" s="62">
        <f t="shared" si="5"/>
        <v>0.1</v>
      </c>
      <c r="J26" s="62">
        <f t="shared" si="5"/>
        <v>0.5</v>
      </c>
      <c r="K26" s="62">
        <f t="shared" si="5"/>
        <v>6.1999999999999993</v>
      </c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</sheetData>
  <mergeCells count="19">
    <mergeCell ref="B10:D10"/>
    <mergeCell ref="B3:B4"/>
    <mergeCell ref="B19:B23"/>
    <mergeCell ref="A9:A10"/>
    <mergeCell ref="B13:D13"/>
    <mergeCell ref="A26:B26"/>
    <mergeCell ref="A11:A13"/>
    <mergeCell ref="A14:A25"/>
    <mergeCell ref="B25:D25"/>
    <mergeCell ref="B14:B16"/>
    <mergeCell ref="B1:B2"/>
    <mergeCell ref="C1:C2"/>
    <mergeCell ref="K1:K2"/>
    <mergeCell ref="B8:D8"/>
    <mergeCell ref="A1:A2"/>
    <mergeCell ref="D1:D2"/>
    <mergeCell ref="A3:A8"/>
    <mergeCell ref="B6:B7"/>
    <mergeCell ref="B5:D5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DESY SoW</vt:lpstr>
      <vt:lpstr>IceCube M&amp;O</vt:lpstr>
      <vt:lpstr>IceCube Upgrade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Catherine Vakhnina</cp:lastModifiedBy>
  <cp:lastPrinted>2020-07-01T09:49:20Z</cp:lastPrinted>
  <dcterms:created xsi:type="dcterms:W3CDTF">2019-04-28T17:15:12Z</dcterms:created>
  <dcterms:modified xsi:type="dcterms:W3CDTF">2020-11-17T22:50:55Z</dcterms:modified>
</cp:coreProperties>
</file>